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5" r:id="rId2"/>
  </sheets>
  <calcPr calcId="145621"/>
</workbook>
</file>

<file path=xl/calcChain.xml><?xml version="1.0" encoding="utf-8"?>
<calcChain xmlns="http://schemas.openxmlformats.org/spreadsheetml/2006/main">
  <c r="A15" i="25" l="1"/>
  <c r="D15" i="25" l="1"/>
  <c r="P8" i="25" l="1"/>
  <c r="O8" i="25"/>
  <c r="N8" i="25"/>
  <c r="M8" i="25"/>
  <c r="L8" i="25"/>
  <c r="K8" i="25"/>
  <c r="J8" i="25"/>
  <c r="I8" i="25"/>
  <c r="H8" i="25"/>
  <c r="G8" i="25"/>
  <c r="F8" i="25"/>
  <c r="E8" i="25"/>
  <c r="D8" i="25"/>
  <c r="C8" i="25"/>
</calcChain>
</file>

<file path=xl/sharedStrings.xml><?xml version="1.0" encoding="utf-8"?>
<sst xmlns="http://schemas.openxmlformats.org/spreadsheetml/2006/main" count="105" uniqueCount="91">
  <si>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</si>
  <si>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</si>
  <si>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</si>
  <si>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</si>
  <si>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</si>
  <si>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</si>
  <si>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</si>
  <si>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</si>
  <si>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</si>
  <si>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</si>
  <si>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</si>
  <si>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</si>
  <si>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</si>
  <si>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</si>
  <si>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</si>
  <si>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</si>
  <si>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</si>
  <si>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</si>
  <si>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</si>
  <si>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</si>
  <si>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</si>
  <si>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</si>
  <si>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</si>
  <si>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</si>
  <si>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</si>
  <si>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</si>
  <si>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</si>
  <si>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</si>
  <si>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</si>
  <si>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</si>
  <si>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</si>
  <si>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</si>
  <si>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</si>
  <si>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</si>
  <si>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</si>
  <si>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</si>
  <si>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</si>
  <si>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</si>
  <si>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</si>
  <si>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</si>
  <si>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</si>
  <si>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</si>
  <si>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</si>
  <si>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</si>
  <si>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</si>
  <si>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</si>
  <si>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</si>
  <si>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</si>
  <si>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</si>
  <si>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dni</t>
  </si>
  <si>
    <t>Cena za gaz (zł netto)</t>
  </si>
  <si>
    <t>Stawka opłaty zmiennej 
(zł/kWh)</t>
  </si>
  <si>
    <t>(kol. 8 
+ kol. 13)</t>
  </si>
  <si>
    <t>(kol. 14 + podatek VAT)</t>
  </si>
  <si>
    <t>Cena jednostkowa za gaz
(zł/kWh)</t>
  </si>
  <si>
    <t>Cena za usługę dystrybucyjną (zł netto)</t>
  </si>
  <si>
    <t>Cena oferty netto 
(zł)</t>
  </si>
  <si>
    <t>Cena oferty brutto 
(zł)</t>
  </si>
  <si>
    <t>Razem opłata zmienna (zł)
(kol. 3 × kol. 11)</t>
  </si>
  <si>
    <t>Razem usługa dystrybucyjna (zł)
(kol. 10 + kol. 12)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</si>
  <si>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</si>
  <si>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</si>
  <si>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</si>
  <si>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</si>
  <si>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</si>
  <si>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</si>
  <si>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</si>
  <si>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podpis i pieczątka upoważnionego przedstawiciela wykonawcy</t>
  </si>
  <si>
    <t>W - 1.1</t>
  </si>
  <si>
    <t>BW - 4</t>
  </si>
  <si>
    <t>W - 5</t>
  </si>
  <si>
    <t>BW - 3,6</t>
  </si>
  <si>
    <r>
      <t>Moc umowna
(m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</t>
    </r>
  </si>
  <si>
    <t>Załącznik nr 6 - wzór formularza cenowego</t>
  </si>
  <si>
    <t>- 0 -</t>
  </si>
  <si>
    <t>Ilość jednostek organizacyjnych których dotyczy grupa taryfowa</t>
  </si>
  <si>
    <t>Szacunkowe zapotrzebowanie na gaz przez okres objęty zamówieniem - suma  z jedn. Org.
(kWh)</t>
  </si>
  <si>
    <t>Liczba miesięcy</t>
  </si>
  <si>
    <t>Abonament  x ilość jedostek organizacyjnych 
(zł/m-c)</t>
  </si>
  <si>
    <t xml:space="preserve">Razem (zł)
</t>
  </si>
  <si>
    <r>
      <t>do 10 m3/h pobór roczny do 3350m</t>
    </r>
    <r>
      <rPr>
        <vertAlign val="superscript"/>
        <sz val="10"/>
        <rFont val="Arial"/>
        <family val="2"/>
        <charset val="238"/>
      </rPr>
      <t>3</t>
    </r>
  </si>
  <si>
    <t>BW - 1.1</t>
  </si>
  <si>
    <t>BW - 2.1.</t>
  </si>
  <si>
    <t>do 10 m3/h pobór roczny do 2000 m3/ 8000 m3/ 12000 m3</t>
  </si>
  <si>
    <t>do 10 m3/h pobór roczny do 8000 m3/ 12000 m3/ 13350 m3</t>
  </si>
  <si>
    <t>do 10 m3/h pobór roczny do 8000 m3/ 12000 m3/  13350 m3</t>
  </si>
  <si>
    <t xml:space="preserve">do 10 m3/h pobór roczny pow.8000 m3/ do 3350 m3/ </t>
  </si>
  <si>
    <t>do 10 m3/h pobór roczny 121/ 111</t>
  </si>
  <si>
    <t>ZP.271.19.2020</t>
  </si>
  <si>
    <t>Stawka opłaty stałej 
(zł/(kWh/h) za h)</t>
  </si>
  <si>
    <t xml:space="preserve">Razem opłata stała (zł)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</si>
</sst>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40625"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7" sqref="L7:L8"/>
    </sheetView>
  </sheetViews>
  <sheetFormatPr defaultRowHeight="12.75"/>
  <cols>
    <col min="1" max="1" width="15.28515625" style="36" customWidth="1"/>
    <col min="3" max="3" width="10.140625" customWidth="1"/>
    <col min="4" max="4" width="9.140625" bestFit="1" customWidth="1"/>
    <col min="7" max="7" width="11.5703125" bestFit="1" customWidth="1"/>
    <col min="10" max="10" width="10.28515625" customWidth="1"/>
    <col min="13" max="16" width="10.140625" bestFit="1" customWidth="1"/>
  </cols>
  <sheetData>
    <row r="1" spans="1:16">
      <c r="A1" s="36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2" t="s">
        <v>73</v>
      </c>
      <c r="N1" s="42"/>
      <c r="O1" s="42"/>
      <c r="P1" s="42"/>
    </row>
    <row r="2" spans="1:16">
      <c r="B2" s="43" t="s">
        <v>63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>
      <c r="B3" s="24" t="s">
        <v>60</v>
      </c>
      <c r="C3" s="24"/>
      <c r="D3" s="24" t="s">
        <v>61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>
      <c r="B4" s="24" t="s">
        <v>62</v>
      </c>
      <c r="C4" s="24"/>
      <c r="D4" s="24" t="s">
        <v>61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51">
      <c r="A6" s="40" t="s">
        <v>75</v>
      </c>
      <c r="B6" s="46" t="s">
        <v>48</v>
      </c>
      <c r="C6" s="46" t="s">
        <v>72</v>
      </c>
      <c r="D6" s="47" t="s">
        <v>76</v>
      </c>
      <c r="E6" s="46" t="s">
        <v>77</v>
      </c>
      <c r="F6" s="46" t="s">
        <v>49</v>
      </c>
      <c r="G6" s="45" t="s">
        <v>50</v>
      </c>
      <c r="H6" s="45"/>
      <c r="I6" s="45"/>
      <c r="J6" s="45" t="s">
        <v>55</v>
      </c>
      <c r="K6" s="45"/>
      <c r="L6" s="45"/>
      <c r="M6" s="45"/>
      <c r="N6" s="45"/>
      <c r="O6" s="35" t="s">
        <v>56</v>
      </c>
      <c r="P6" s="35" t="s">
        <v>57</v>
      </c>
    </row>
    <row r="7" spans="1:16" ht="76.5">
      <c r="A7" s="41"/>
      <c r="B7" s="46"/>
      <c r="C7" s="46"/>
      <c r="D7" s="47"/>
      <c r="E7" s="46"/>
      <c r="F7" s="46"/>
      <c r="G7" s="27" t="s">
        <v>54</v>
      </c>
      <c r="H7" s="39" t="s">
        <v>78</v>
      </c>
      <c r="I7" s="27" t="s">
        <v>79</v>
      </c>
      <c r="J7" s="27" t="s">
        <v>89</v>
      </c>
      <c r="K7" s="27" t="s">
        <v>90</v>
      </c>
      <c r="L7" s="27" t="s">
        <v>51</v>
      </c>
      <c r="M7" s="27" t="s">
        <v>58</v>
      </c>
      <c r="N7" s="27" t="s">
        <v>59</v>
      </c>
      <c r="O7" s="27" t="s">
        <v>52</v>
      </c>
      <c r="P7" s="27" t="s">
        <v>53</v>
      </c>
    </row>
    <row r="8" spans="1:16">
      <c r="A8" s="37" t="s">
        <v>74</v>
      </c>
      <c r="B8" s="23">
        <v>-1</v>
      </c>
      <c r="C8" s="23" t="str">
        <f>"-2-"</f>
        <v>-2-</v>
      </c>
      <c r="D8" s="23" t="str">
        <f>"-3-"</f>
        <v>-3-</v>
      </c>
      <c r="E8" s="23" t="str">
        <f>"-4-"</f>
        <v>-4-</v>
      </c>
      <c r="F8" s="23" t="str">
        <f>"-5-"</f>
        <v>-5-</v>
      </c>
      <c r="G8" s="23" t="str">
        <f>"-6-"</f>
        <v>-6-</v>
      </c>
      <c r="H8" s="23" t="str">
        <f>"-7-"</f>
        <v>-7-</v>
      </c>
      <c r="I8" s="23" t="str">
        <f>"-8-"</f>
        <v>-8-</v>
      </c>
      <c r="J8" s="23" t="str">
        <f>"-9-"</f>
        <v>-9-</v>
      </c>
      <c r="K8" s="23" t="str">
        <f>"-10-"</f>
        <v>-10-</v>
      </c>
      <c r="L8" s="23" t="str">
        <f>"-11-"</f>
        <v>-11-</v>
      </c>
      <c r="M8" s="23" t="str">
        <f>"-12-"</f>
        <v>-12-</v>
      </c>
      <c r="N8" s="23" t="str">
        <f>"-13-"</f>
        <v>-13-</v>
      </c>
      <c r="O8" s="23" t="str">
        <f>"-14-"</f>
        <v>-14-</v>
      </c>
      <c r="P8" s="23" t="str">
        <f>"-15-"</f>
        <v>-15-</v>
      </c>
    </row>
    <row r="9" spans="1:16" ht="65.25">
      <c r="A9" s="38">
        <v>1</v>
      </c>
      <c r="B9" s="18" t="s">
        <v>68</v>
      </c>
      <c r="C9" s="25" t="s">
        <v>80</v>
      </c>
      <c r="D9" s="19">
        <v>79035</v>
      </c>
      <c r="E9" s="19">
        <v>12</v>
      </c>
      <c r="F9" s="19">
        <v>365</v>
      </c>
      <c r="G9" s="20"/>
      <c r="H9" s="21"/>
      <c r="I9" s="21"/>
      <c r="J9" s="20"/>
      <c r="K9" s="21"/>
      <c r="L9" s="20"/>
      <c r="M9" s="21"/>
      <c r="N9" s="21"/>
      <c r="O9" s="22"/>
      <c r="P9" s="22"/>
    </row>
    <row r="10" spans="1:16" ht="89.25">
      <c r="A10" s="38">
        <v>3</v>
      </c>
      <c r="B10" s="28" t="s">
        <v>81</v>
      </c>
      <c r="C10" s="27" t="s">
        <v>83</v>
      </c>
      <c r="D10" s="33">
        <v>7460</v>
      </c>
      <c r="E10" s="19">
        <v>12</v>
      </c>
      <c r="F10" s="19">
        <v>365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89.25">
      <c r="A11" s="38">
        <v>3</v>
      </c>
      <c r="B11" s="28" t="s">
        <v>82</v>
      </c>
      <c r="C11" s="27" t="s">
        <v>84</v>
      </c>
      <c r="D11" s="33">
        <v>29060</v>
      </c>
      <c r="E11" s="19">
        <v>12</v>
      </c>
      <c r="F11" s="19">
        <v>365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89.25">
      <c r="A12" s="38">
        <v>7</v>
      </c>
      <c r="B12" s="28" t="s">
        <v>71</v>
      </c>
      <c r="C12" s="27" t="s">
        <v>85</v>
      </c>
      <c r="D12" s="33">
        <v>303861</v>
      </c>
      <c r="E12" s="19">
        <v>12</v>
      </c>
      <c r="F12" s="19">
        <v>365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89.25">
      <c r="A13" s="38">
        <v>5</v>
      </c>
      <c r="B13" s="28" t="s">
        <v>69</v>
      </c>
      <c r="C13" s="27" t="s">
        <v>86</v>
      </c>
      <c r="D13" s="33">
        <v>519766</v>
      </c>
      <c r="E13" s="19">
        <v>12</v>
      </c>
      <c r="F13" s="19">
        <v>365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63.75">
      <c r="A14" s="38">
        <v>2</v>
      </c>
      <c r="B14" s="28" t="s">
        <v>70</v>
      </c>
      <c r="C14" s="27" t="s">
        <v>87</v>
      </c>
      <c r="D14" s="33">
        <v>762060</v>
      </c>
      <c r="E14" s="19">
        <v>12</v>
      </c>
      <c r="F14" s="19">
        <v>365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36">
        <f>SUM(A9:A14)</f>
        <v>21</v>
      </c>
      <c r="B15" s="29"/>
      <c r="C15" s="30"/>
      <c r="D15" s="34">
        <f>SUM(D9:D14)</f>
        <v>1701242</v>
      </c>
      <c r="E15" s="3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B16" s="29"/>
      <c r="C16" s="30"/>
      <c r="D16" s="34"/>
      <c r="E16" s="31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4:14">
      <c r="D17" s="44" t="s">
        <v>64</v>
      </c>
      <c r="E17" s="44"/>
      <c r="F17" s="44"/>
      <c r="G17" s="44"/>
      <c r="I17" s="44" t="s">
        <v>65</v>
      </c>
      <c r="J17" s="44"/>
      <c r="K17" s="44"/>
      <c r="L17" s="44"/>
      <c r="M17" s="44"/>
      <c r="N17" s="44"/>
    </row>
    <row r="18" spans="4:14">
      <c r="D18" s="44" t="s">
        <v>66</v>
      </c>
      <c r="E18" s="44"/>
      <c r="F18" s="44"/>
      <c r="G18" s="44"/>
      <c r="I18" s="44" t="s">
        <v>67</v>
      </c>
      <c r="J18" s="44"/>
      <c r="K18" s="44"/>
      <c r="L18" s="44"/>
      <c r="M18" s="44"/>
      <c r="N18" s="44"/>
    </row>
  </sheetData>
  <protectedRanges>
    <protectedRange sqref="H9" name="Rozstęp2"/>
    <protectedRange sqref="G9" name="Rozstęp1"/>
  </protectedRanges>
  <mergeCells count="14">
    <mergeCell ref="A6:A7"/>
    <mergeCell ref="M1:P1"/>
    <mergeCell ref="B2:P2"/>
    <mergeCell ref="D17:G17"/>
    <mergeCell ref="D18:G18"/>
    <mergeCell ref="I17:N17"/>
    <mergeCell ref="I18:N18"/>
    <mergeCell ref="G6:I6"/>
    <mergeCell ref="J6:N6"/>
    <mergeCell ref="B6:B7"/>
    <mergeCell ref="C6:C7"/>
    <mergeCell ref="D6:D7"/>
    <mergeCell ref="E6:E7"/>
    <mergeCell ref="F6:F7"/>
  </mergeCells>
  <printOptions horizontalCentered="1"/>
  <pageMargins left="0.31496062992125984" right="0.31496062992125984" top="0.74803149606299213" bottom="0.7480314960629921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Agnieszka Zajączkowska</cp:lastModifiedBy>
  <cp:lastPrinted>2020-12-31T09:01:07Z</cp:lastPrinted>
  <dcterms:created xsi:type="dcterms:W3CDTF">2010-01-11T11:46:38Z</dcterms:created>
  <dcterms:modified xsi:type="dcterms:W3CDTF">2020-12-31T09:44:24Z</dcterms:modified>
</cp:coreProperties>
</file>