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491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23" i="1" l="1"/>
  <c r="Q19" i="1"/>
  <c r="P19" i="1"/>
  <c r="R19" i="1" s="1"/>
  <c r="P9" i="1"/>
  <c r="Q9" i="1"/>
  <c r="P6" i="1"/>
  <c r="R9" i="1" l="1"/>
  <c r="P5" i="1" l="1"/>
  <c r="P7" i="1"/>
  <c r="P8" i="1"/>
  <c r="P10" i="1"/>
  <c r="P11" i="1"/>
  <c r="P12" i="1"/>
  <c r="P13" i="1"/>
  <c r="P14" i="1"/>
  <c r="P15" i="1"/>
  <c r="P16" i="1"/>
  <c r="P17" i="1"/>
  <c r="P18" i="1"/>
  <c r="P20" i="1"/>
  <c r="P21" i="1"/>
  <c r="P22" i="1"/>
  <c r="P24" i="1"/>
  <c r="P4" i="1"/>
  <c r="Q24" i="1"/>
  <c r="Q23" i="1"/>
  <c r="Q22" i="1"/>
  <c r="Q21" i="1"/>
  <c r="Q20" i="1"/>
  <c r="Q18" i="1"/>
  <c r="Q17" i="1"/>
  <c r="Q16" i="1"/>
  <c r="Q15" i="1"/>
  <c r="Q14" i="1"/>
  <c r="Q13" i="1"/>
  <c r="Q12" i="1"/>
  <c r="Q11" i="1"/>
  <c r="Q10" i="1"/>
  <c r="Q8" i="1"/>
  <c r="Q7" i="1"/>
  <c r="Q6" i="1"/>
  <c r="R6" i="1" s="1"/>
  <c r="Q5" i="1"/>
  <c r="Q4" i="1"/>
  <c r="Q25" i="1" l="1"/>
  <c r="R24" i="1"/>
  <c r="R15" i="1"/>
  <c r="R17" i="1"/>
  <c r="R13" i="1"/>
  <c r="R5" i="1"/>
  <c r="R10" i="1"/>
  <c r="R12" i="1"/>
  <c r="R14" i="1"/>
  <c r="R18" i="1"/>
  <c r="R21" i="1"/>
  <c r="R23" i="1"/>
  <c r="R22" i="1"/>
  <c r="R8" i="1"/>
  <c r="P25" i="1"/>
  <c r="R7" i="1"/>
  <c r="R11" i="1"/>
  <c r="R16" i="1"/>
  <c r="R20" i="1"/>
  <c r="R4" i="1"/>
  <c r="R25" i="1" l="1"/>
</calcChain>
</file>

<file path=xl/sharedStrings.xml><?xml version="1.0" encoding="utf-8"?>
<sst xmlns="http://schemas.openxmlformats.org/spreadsheetml/2006/main" count="63" uniqueCount="51">
  <si>
    <t>ODBIORCA</t>
  </si>
  <si>
    <t>adres pkt poboru gazu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</si>
  <si>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</si>
  <si>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</si>
  <si>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</si>
  <si>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</si>
  <si>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</si>
  <si>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</si>
  <si>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</si>
  <si>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</si>
  <si>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</si>
  <si>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</si>
  <si>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</si>
  <si>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</si>
  <si>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zimowe zuzycie kWh</t>
  </si>
  <si>
    <t>letnie zuzycie kWh</t>
  </si>
  <si>
    <t>razem zużycie kWh</t>
  </si>
  <si>
    <t xml:space="preserve">Gmina Mełgiew, ul.Partyzancka 2 NIP: 712-291-45-32
</t>
  </si>
  <si>
    <t>Gmina Mełgiew, ul.Partyzancka 2 NIP: 712-291-45-32</t>
  </si>
  <si>
    <t>Gmina Mełgiew, ul.Partyzancka 2 NIP: 712-291-45-33</t>
  </si>
  <si>
    <t xml:space="preserve">Szkoła Podstawowa im. Jaworzniaków w Krzesimowie, Krzesimów 116, 21-007 Mełgiew,
     NIP: 713-199-72-79   REGON: 001151528
</t>
  </si>
  <si>
    <t xml:space="preserve">Szkoła Podstawowa w Dominowie im. Marii Konopnickiej, Dominów 78, 21-007 Mełgiew, 
     NIP: 713-22-52-386  REGON: 001151511
</t>
  </si>
  <si>
    <t>Dominów78,  21-007 Mełgiew</t>
  </si>
  <si>
    <t xml:space="preserve">Szkoła Podstawowa w Podzamczu 22,                        21-007 Mełgiew
    NIP:  713-22-52-363   REGON: 001151505
</t>
  </si>
  <si>
    <t xml:space="preserve">Szkoła Podstawowa w Jackowie im. Jana Brzechwy, Jacków 21, 21-007 Mełgiew
    NIP:  713-14-07-059    REGON: 001288687
</t>
  </si>
  <si>
    <t xml:space="preserve">Szkoła Podstawowa w Krępcu im. Marii Wójcik, Krępiec, ul. Szkolna 3, 21-007 Mełgiew
    NIP: 713-180-55-35    REGON: 001180790
</t>
  </si>
  <si>
    <t>Krępiec, ul. Szkolna 3, 21-007 Mełgiew</t>
  </si>
  <si>
    <t>Prognozowane zużycie w roku z podziałem na miesiące kWh</t>
  </si>
  <si>
    <t>budynek Gminy                   ul. Partyzancka 2                 21-007 Mełgiew</t>
  </si>
  <si>
    <t>budynek Ośrodka Zdrowia                           ul. Kościelna 29 21-007 Mełgiew</t>
  </si>
  <si>
    <t>budynek st. Gminy ul.Partyzancka 42,    21-007 Mełgiew</t>
  </si>
  <si>
    <t>Świetlica Trzeszkowice 68            21-007 Mełgiew</t>
  </si>
  <si>
    <t>bud. Szkoły - mieszk. Krzesimów 116                 21-007 Mełgiew</t>
  </si>
  <si>
    <t>OSP  Trzeszkowice 35, 21-007 Mełgiew</t>
  </si>
  <si>
    <t>OSP  ul.Szkolna 4 Krępiec                            21-007 Mełgiew</t>
  </si>
  <si>
    <t>OSP Mełgiew     ul. Kościelna 10, 21-007 Mełgiew</t>
  </si>
  <si>
    <t>OSP Dominów 83A   dz.nr 307                            21-007 Mełgiew</t>
  </si>
  <si>
    <t>Krzesimów 116,                21-007 Mełgiew</t>
  </si>
  <si>
    <t>Mełgiew, ul. Partyzancka 19A,             21-007 Mełgiew</t>
  </si>
  <si>
    <t>Podzamcze 22,                 21-007 Mełgiew</t>
  </si>
  <si>
    <t>Jacków 21,  21-007 Mełgiew</t>
  </si>
  <si>
    <t>Budynek Policjii                   ul. Kościelna 7  21-007 Mełgiew</t>
  </si>
  <si>
    <t>Świetlica                             ul. Szkolna 47 Franciszków            21-007 Mełgiew</t>
  </si>
  <si>
    <t>Świetlica  Jacków 111,                 21-007 Mełgiew</t>
  </si>
  <si>
    <t>Świetlica ul. Żurawniki 44           dz. 568,                        21-007 Mełgiew</t>
  </si>
  <si>
    <t>Gmina Mełgiew, ul.Partyzancka 2  NIP: 712-291-45-32</t>
  </si>
  <si>
    <t>OSP Krzesimów 118, dz.630/2            21-007 Mełgiew</t>
  </si>
  <si>
    <t xml:space="preserve">Szkoła Podstawowa w Mełgwi im. Józefa Piłsudskiego,                    ul. Partyzancka 19,                     21-007 Mełgiew
   NIP:  712-313-32-39    REGON: 060389860 
</t>
  </si>
  <si>
    <t>Lp.</t>
  </si>
  <si>
    <t>ZP.271.19.2020</t>
  </si>
  <si>
    <t>Lista obiektów Zamawiającego - Załącznik nr 5a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</si>
</sst>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2" fillId="0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workbookViewId="0">
      <selection activeCell="T2" sqref="T2"/>
    </sheetView>
  </sheetViews>
  <sheetFormatPr defaultRowHeight="15" x14ac:dyDescent="0.25"/>
  <cols>
    <col min="2" max="2" width="23" customWidth="1"/>
    <col min="3" max="3" width="12.85546875" customWidth="1"/>
    <col min="4" max="4" width="13.28515625" customWidth="1"/>
    <col min="5" max="5" width="10.7109375" customWidth="1"/>
    <col min="6" max="6" width="11.7109375" customWidth="1"/>
    <col min="7" max="7" width="10.42578125" customWidth="1"/>
    <col min="8" max="8" width="10.5703125" customWidth="1"/>
    <col min="9" max="9" width="10.7109375" customWidth="1"/>
    <col min="10" max="10" width="10.85546875" customWidth="1"/>
    <col min="11" max="11" width="9.28515625" customWidth="1"/>
    <col min="12" max="12" width="9.85546875" customWidth="1"/>
    <col min="13" max="13" width="9.5703125" customWidth="1"/>
    <col min="14" max="14" width="7.42578125" customWidth="1"/>
    <col min="15" max="15" width="9.7109375" style="3" customWidth="1"/>
    <col min="16" max="16" width="11" style="20" customWidth="1"/>
    <col min="17" max="17" width="13.5703125" style="20" customWidth="1"/>
    <col min="18" max="18" width="10.85546875" style="20" customWidth="1"/>
  </cols>
  <sheetData>
    <row r="1" spans="1:18" ht="15" customHeight="1" x14ac:dyDescent="0.25">
      <c r="B1" t="s">
        <v>49</v>
      </c>
      <c r="M1" s="37" t="s">
        <v>50</v>
      </c>
      <c r="N1" s="36"/>
      <c r="O1" s="36"/>
      <c r="P1" s="36"/>
      <c r="Q1" s="36"/>
      <c r="R1" s="36"/>
    </row>
    <row r="2" spans="1:18" ht="39" customHeight="1" x14ac:dyDescent="0.25">
      <c r="B2" s="35" t="s">
        <v>27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36" x14ac:dyDescent="0.25">
      <c r="A3" s="22" t="s">
        <v>48</v>
      </c>
      <c r="B3" s="5" t="s">
        <v>0</v>
      </c>
      <c r="C3" s="5" t="s">
        <v>1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2</v>
      </c>
      <c r="P3" s="19" t="s">
        <v>14</v>
      </c>
      <c r="Q3" s="19" t="s">
        <v>15</v>
      </c>
      <c r="R3" s="19" t="s">
        <v>16</v>
      </c>
    </row>
    <row r="4" spans="1:18" ht="34.5" customHeight="1" x14ac:dyDescent="0.25">
      <c r="A4" s="23">
        <v>1</v>
      </c>
      <c r="B4" s="10" t="s">
        <v>17</v>
      </c>
      <c r="C4" s="12" t="s">
        <v>28</v>
      </c>
      <c r="D4" s="15">
        <v>32022</v>
      </c>
      <c r="E4" s="15">
        <v>28572</v>
      </c>
      <c r="F4" s="15">
        <v>19956</v>
      </c>
      <c r="G4" s="7">
        <v>3429</v>
      </c>
      <c r="H4" s="7">
        <v>2079</v>
      </c>
      <c r="I4" s="6">
        <v>2411</v>
      </c>
      <c r="J4" s="2">
        <v>2109</v>
      </c>
      <c r="K4" s="2">
        <v>6042</v>
      </c>
      <c r="L4" s="16">
        <v>14337</v>
      </c>
      <c r="M4" s="17">
        <v>25085</v>
      </c>
      <c r="N4" s="17">
        <v>30295</v>
      </c>
      <c r="O4" s="18">
        <v>37683</v>
      </c>
      <c r="P4" s="21">
        <f>SUM(D4+E4+F4+L4+M4+N4+O4)</f>
        <v>187950</v>
      </c>
      <c r="Q4" s="21">
        <f>SUM(G4+H4+I4+J4+K4)</f>
        <v>16070</v>
      </c>
      <c r="R4" s="32">
        <f>P4+Q4</f>
        <v>204020</v>
      </c>
    </row>
    <row r="5" spans="1:18" ht="57" customHeight="1" x14ac:dyDescent="0.25">
      <c r="A5" s="23">
        <v>2</v>
      </c>
      <c r="B5" s="10" t="s">
        <v>18</v>
      </c>
      <c r="C5" s="13" t="s">
        <v>29</v>
      </c>
      <c r="D5" s="15">
        <v>16521.71</v>
      </c>
      <c r="E5" s="15">
        <v>14064</v>
      </c>
      <c r="F5" s="15">
        <v>10900</v>
      </c>
      <c r="G5" s="7">
        <v>2950</v>
      </c>
      <c r="H5" s="7">
        <v>14</v>
      </c>
      <c r="I5" s="6">
        <v>10</v>
      </c>
      <c r="J5" s="2">
        <v>25</v>
      </c>
      <c r="K5" s="2">
        <v>1005</v>
      </c>
      <c r="L5" s="16">
        <v>9017</v>
      </c>
      <c r="M5" s="17">
        <v>9020</v>
      </c>
      <c r="N5" s="17">
        <v>18035</v>
      </c>
      <c r="O5" s="18">
        <v>19242.29</v>
      </c>
      <c r="P5" s="21">
        <f t="shared" ref="P5:P24" si="0">SUM(D5+E5+F5+L5+M5+N5+O5)</f>
        <v>96800</v>
      </c>
      <c r="Q5" s="21">
        <f>SUM(G5+I5+I5+J5+K5)</f>
        <v>4000</v>
      </c>
      <c r="R5" s="32">
        <f>P5+Q5</f>
        <v>100800</v>
      </c>
    </row>
    <row r="6" spans="1:18" ht="34.5" customHeight="1" x14ac:dyDescent="0.25">
      <c r="A6" s="23">
        <v>3</v>
      </c>
      <c r="B6" s="10" t="s">
        <v>18</v>
      </c>
      <c r="C6" s="13" t="s">
        <v>41</v>
      </c>
      <c r="D6" s="15">
        <v>6152.57</v>
      </c>
      <c r="E6" s="15">
        <v>5228</v>
      </c>
      <c r="F6" s="15">
        <v>4798</v>
      </c>
      <c r="G6" s="7">
        <v>560</v>
      </c>
      <c r="H6" s="7">
        <v>80</v>
      </c>
      <c r="I6" s="6">
        <v>77</v>
      </c>
      <c r="J6" s="6">
        <v>57</v>
      </c>
      <c r="K6" s="6">
        <v>946</v>
      </c>
      <c r="L6" s="30">
        <v>349</v>
      </c>
      <c r="M6" s="18">
        <v>6439</v>
      </c>
      <c r="N6" s="18">
        <v>6650.57</v>
      </c>
      <c r="O6" s="18">
        <v>6990</v>
      </c>
      <c r="P6" s="21">
        <f>D6+E6+F6+L6+M6+N6+O6</f>
        <v>36607.14</v>
      </c>
      <c r="Q6" s="21">
        <f>SUM(G6+H6+I6+J6+K6)</f>
        <v>1720</v>
      </c>
      <c r="R6" s="32">
        <f>P6+Q6</f>
        <v>38327.14</v>
      </c>
    </row>
    <row r="7" spans="1:18" ht="57" customHeight="1" x14ac:dyDescent="0.25">
      <c r="A7" s="23">
        <v>4</v>
      </c>
      <c r="B7" s="10" t="s">
        <v>18</v>
      </c>
      <c r="C7" s="12" t="s">
        <v>30</v>
      </c>
      <c r="D7" s="15">
        <v>16204.29</v>
      </c>
      <c r="E7" s="15">
        <v>10530</v>
      </c>
      <c r="F7" s="15">
        <v>5280</v>
      </c>
      <c r="G7" s="7">
        <v>3051</v>
      </c>
      <c r="H7" s="7">
        <v>37</v>
      </c>
      <c r="I7" s="6">
        <v>57</v>
      </c>
      <c r="J7" s="2">
        <v>81</v>
      </c>
      <c r="K7" s="2">
        <v>34</v>
      </c>
      <c r="L7" s="16">
        <v>1256</v>
      </c>
      <c r="M7" s="17">
        <v>11804</v>
      </c>
      <c r="N7" s="17">
        <v>13978</v>
      </c>
      <c r="O7" s="18">
        <v>15647.72</v>
      </c>
      <c r="P7" s="21">
        <f t="shared" si="0"/>
        <v>74700.009999999995</v>
      </c>
      <c r="Q7" s="21">
        <f>SUM(G7+I7+I7+J7+K7)</f>
        <v>3280</v>
      </c>
      <c r="R7" s="32">
        <f t="shared" ref="R7:R24" si="1">P7+Q7</f>
        <v>77980.009999999995</v>
      </c>
    </row>
    <row r="8" spans="1:18" ht="45.75" customHeight="1" x14ac:dyDescent="0.25">
      <c r="A8" s="23">
        <v>5</v>
      </c>
      <c r="B8" s="10" t="s">
        <v>18</v>
      </c>
      <c r="C8" s="12" t="s">
        <v>42</v>
      </c>
      <c r="D8" s="15">
        <v>2048.29</v>
      </c>
      <c r="E8" s="15">
        <v>2529</v>
      </c>
      <c r="F8" s="15">
        <v>677</v>
      </c>
      <c r="G8" s="7">
        <v>40</v>
      </c>
      <c r="H8" s="7">
        <v>13</v>
      </c>
      <c r="I8" s="6">
        <v>12</v>
      </c>
      <c r="J8" s="2">
        <v>35</v>
      </c>
      <c r="K8" s="2">
        <v>60</v>
      </c>
      <c r="L8" s="16">
        <v>1057</v>
      </c>
      <c r="M8" s="17">
        <v>2451</v>
      </c>
      <c r="N8" s="17">
        <v>932</v>
      </c>
      <c r="O8" s="18">
        <v>2565.7199999999998</v>
      </c>
      <c r="P8" s="21">
        <f t="shared" si="0"/>
        <v>12260.01</v>
      </c>
      <c r="Q8" s="21">
        <f>SUM(G8+H8+I8+J8+K8)</f>
        <v>160</v>
      </c>
      <c r="R8" s="32">
        <f t="shared" si="1"/>
        <v>12420.01</v>
      </c>
    </row>
    <row r="9" spans="1:18" ht="45" customHeight="1" x14ac:dyDescent="0.25">
      <c r="A9" s="23">
        <v>6</v>
      </c>
      <c r="B9" s="10" t="s">
        <v>45</v>
      </c>
      <c r="C9" s="1" t="s">
        <v>44</v>
      </c>
      <c r="D9" s="15">
        <v>300</v>
      </c>
      <c r="E9" s="15">
        <v>290</v>
      </c>
      <c r="F9" s="15">
        <v>260</v>
      </c>
      <c r="G9" s="7">
        <v>45</v>
      </c>
      <c r="H9" s="7">
        <v>45</v>
      </c>
      <c r="I9" s="6">
        <v>35</v>
      </c>
      <c r="J9" s="2">
        <v>35</v>
      </c>
      <c r="K9" s="2">
        <v>40</v>
      </c>
      <c r="L9" s="16">
        <v>40</v>
      </c>
      <c r="M9" s="17">
        <v>250</v>
      </c>
      <c r="N9" s="17">
        <v>270</v>
      </c>
      <c r="O9" s="18">
        <v>290</v>
      </c>
      <c r="P9" s="21">
        <f>D9+E9+F9+L9+M9+N9+O9</f>
        <v>1700</v>
      </c>
      <c r="Q9" s="21">
        <f>G9+H9+I9+J9+K9</f>
        <v>200</v>
      </c>
      <c r="R9" s="32">
        <f>P9+Q9</f>
        <v>1900</v>
      </c>
    </row>
    <row r="10" spans="1:18" ht="34.5" customHeight="1" x14ac:dyDescent="0.25">
      <c r="A10" s="23">
        <v>7</v>
      </c>
      <c r="B10" s="10" t="s">
        <v>18</v>
      </c>
      <c r="C10" s="12" t="s">
        <v>43</v>
      </c>
      <c r="D10" s="15">
        <v>1101</v>
      </c>
      <c r="E10" s="15">
        <v>792</v>
      </c>
      <c r="F10" s="15">
        <v>297</v>
      </c>
      <c r="G10" s="7">
        <v>1600</v>
      </c>
      <c r="H10" s="7">
        <v>1170</v>
      </c>
      <c r="I10" s="6">
        <v>1190</v>
      </c>
      <c r="J10" s="2">
        <v>1110</v>
      </c>
      <c r="K10" s="2">
        <v>1350</v>
      </c>
      <c r="L10" s="16">
        <v>576</v>
      </c>
      <c r="M10" s="17">
        <v>580</v>
      </c>
      <c r="N10" s="17">
        <v>631</v>
      </c>
      <c r="O10" s="18">
        <v>1133</v>
      </c>
      <c r="P10" s="21">
        <f t="shared" si="0"/>
        <v>5110</v>
      </c>
      <c r="Q10" s="21">
        <f>SUM(G10+H10+I10+J10+K10)</f>
        <v>6420</v>
      </c>
      <c r="R10" s="32">
        <f t="shared" si="1"/>
        <v>11530</v>
      </c>
    </row>
    <row r="11" spans="1:18" ht="45.75" x14ac:dyDescent="0.25">
      <c r="A11" s="23">
        <v>8</v>
      </c>
      <c r="B11" s="10" t="s">
        <v>18</v>
      </c>
      <c r="C11" s="12" t="s">
        <v>31</v>
      </c>
      <c r="D11" s="15">
        <v>1549</v>
      </c>
      <c r="E11" s="15">
        <v>1690</v>
      </c>
      <c r="F11" s="15">
        <v>1676.72</v>
      </c>
      <c r="G11" s="7">
        <v>765</v>
      </c>
      <c r="H11" s="7">
        <v>985</v>
      </c>
      <c r="I11" s="6">
        <v>1306</v>
      </c>
      <c r="J11" s="2">
        <v>1322</v>
      </c>
      <c r="K11" s="2">
        <v>582</v>
      </c>
      <c r="L11" s="16">
        <v>1487</v>
      </c>
      <c r="M11" s="17">
        <v>1589</v>
      </c>
      <c r="N11" s="17">
        <v>1699</v>
      </c>
      <c r="O11" s="18">
        <v>1779</v>
      </c>
      <c r="P11" s="21">
        <f t="shared" si="0"/>
        <v>11469.720000000001</v>
      </c>
      <c r="Q11" s="21">
        <f>SUM(G11+H11+I11+J11+K11)</f>
        <v>4960</v>
      </c>
      <c r="R11" s="32">
        <f t="shared" si="1"/>
        <v>16429.72</v>
      </c>
    </row>
    <row r="12" spans="1:18" ht="45.75" x14ac:dyDescent="0.25">
      <c r="A12" s="23">
        <v>9</v>
      </c>
      <c r="B12" s="10" t="s">
        <v>19</v>
      </c>
      <c r="C12" s="12" t="s">
        <v>32</v>
      </c>
      <c r="D12" s="15">
        <v>349</v>
      </c>
      <c r="E12" s="15">
        <v>328.29</v>
      </c>
      <c r="F12" s="15">
        <v>467</v>
      </c>
      <c r="G12" s="7">
        <v>547</v>
      </c>
      <c r="H12" s="7">
        <v>434</v>
      </c>
      <c r="I12" s="6">
        <v>348</v>
      </c>
      <c r="J12" s="2">
        <v>330</v>
      </c>
      <c r="K12" s="2">
        <v>217</v>
      </c>
      <c r="L12" s="16">
        <v>216</v>
      </c>
      <c r="M12" s="17">
        <v>396</v>
      </c>
      <c r="N12" s="17">
        <v>424.72</v>
      </c>
      <c r="O12" s="18">
        <v>489</v>
      </c>
      <c r="P12" s="21">
        <f t="shared" si="0"/>
        <v>2670.01</v>
      </c>
      <c r="Q12" s="21">
        <f>SUM(G12+I12+I12+J12+K12)</f>
        <v>1790</v>
      </c>
      <c r="R12" s="32">
        <f t="shared" si="1"/>
        <v>4460.01</v>
      </c>
    </row>
    <row r="13" spans="1:18" ht="45.75" x14ac:dyDescent="0.25">
      <c r="A13" s="23">
        <v>10</v>
      </c>
      <c r="B13" s="10" t="s">
        <v>18</v>
      </c>
      <c r="C13" s="12" t="s">
        <v>33</v>
      </c>
      <c r="D13" s="15">
        <v>890</v>
      </c>
      <c r="E13" s="15">
        <v>885</v>
      </c>
      <c r="F13" s="15">
        <v>625</v>
      </c>
      <c r="G13" s="7">
        <v>5800</v>
      </c>
      <c r="H13" s="7">
        <v>5881</v>
      </c>
      <c r="I13" s="6">
        <v>5961</v>
      </c>
      <c r="J13" s="2">
        <v>848</v>
      </c>
      <c r="K13" s="2">
        <v>840</v>
      </c>
      <c r="L13" s="16">
        <v>1041</v>
      </c>
      <c r="M13" s="17">
        <v>940</v>
      </c>
      <c r="N13" s="17">
        <v>519</v>
      </c>
      <c r="O13" s="18">
        <v>700</v>
      </c>
      <c r="P13" s="21">
        <f t="shared" si="0"/>
        <v>5600</v>
      </c>
      <c r="Q13" s="21">
        <f>SUM(G13+H13+I13+J13+K13)</f>
        <v>19330</v>
      </c>
      <c r="R13" s="32">
        <f t="shared" si="1"/>
        <v>24930</v>
      </c>
    </row>
    <row r="14" spans="1:18" ht="34.5" x14ac:dyDescent="0.25">
      <c r="A14" s="23">
        <v>11</v>
      </c>
      <c r="B14" s="10" t="s">
        <v>18</v>
      </c>
      <c r="C14" s="12" t="s">
        <v>46</v>
      </c>
      <c r="D14" s="15">
        <v>2910</v>
      </c>
      <c r="E14" s="15">
        <v>2810</v>
      </c>
      <c r="F14" s="15">
        <v>845.72</v>
      </c>
      <c r="G14" s="7">
        <v>500</v>
      </c>
      <c r="H14" s="7">
        <v>590</v>
      </c>
      <c r="I14" s="6">
        <v>532</v>
      </c>
      <c r="J14" s="2">
        <v>296</v>
      </c>
      <c r="K14" s="2">
        <v>330</v>
      </c>
      <c r="L14" s="16">
        <v>2090</v>
      </c>
      <c r="M14" s="17">
        <v>2140</v>
      </c>
      <c r="N14" s="17">
        <v>2228.29</v>
      </c>
      <c r="O14" s="18">
        <v>2296</v>
      </c>
      <c r="P14" s="21">
        <f t="shared" si="0"/>
        <v>15320.010000000002</v>
      </c>
      <c r="Q14" s="21">
        <f>SUM(G14+I14+I14+J14+K14)</f>
        <v>2190</v>
      </c>
      <c r="R14" s="32">
        <f t="shared" si="1"/>
        <v>17510.010000000002</v>
      </c>
    </row>
    <row r="15" spans="1:18" ht="34.5" x14ac:dyDescent="0.25">
      <c r="A15" s="23">
        <v>12</v>
      </c>
      <c r="B15" s="10" t="s">
        <v>18</v>
      </c>
      <c r="C15" s="12" t="s">
        <v>34</v>
      </c>
      <c r="D15" s="15">
        <v>162.43</v>
      </c>
      <c r="E15" s="15">
        <v>81</v>
      </c>
      <c r="F15" s="15">
        <v>78</v>
      </c>
      <c r="G15" s="7">
        <v>79</v>
      </c>
      <c r="H15" s="7">
        <v>69</v>
      </c>
      <c r="I15" s="6">
        <v>62</v>
      </c>
      <c r="J15" s="2">
        <v>64</v>
      </c>
      <c r="K15" s="2">
        <v>76</v>
      </c>
      <c r="L15" s="16">
        <v>94</v>
      </c>
      <c r="M15" s="17">
        <v>120</v>
      </c>
      <c r="N15" s="17">
        <v>110</v>
      </c>
      <c r="O15" s="18">
        <v>105</v>
      </c>
      <c r="P15" s="21">
        <f t="shared" si="0"/>
        <v>750.43000000000006</v>
      </c>
      <c r="Q15" s="21">
        <f>SUM(G15+H15+I15+J15+K15)</f>
        <v>350</v>
      </c>
      <c r="R15" s="32">
        <f t="shared" si="1"/>
        <v>1100.43</v>
      </c>
    </row>
    <row r="16" spans="1:18" ht="34.5" x14ac:dyDescent="0.25">
      <c r="A16" s="23">
        <v>13</v>
      </c>
      <c r="B16" s="10" t="s">
        <v>18</v>
      </c>
      <c r="C16" s="12" t="s">
        <v>35</v>
      </c>
      <c r="D16" s="15">
        <v>9091.2900000000009</v>
      </c>
      <c r="E16" s="15">
        <v>6283</v>
      </c>
      <c r="F16" s="15">
        <v>5840</v>
      </c>
      <c r="G16" s="7">
        <v>600</v>
      </c>
      <c r="H16" s="7">
        <v>638</v>
      </c>
      <c r="I16" s="6">
        <v>669</v>
      </c>
      <c r="J16" s="2">
        <v>872</v>
      </c>
      <c r="K16" s="2">
        <v>890</v>
      </c>
      <c r="L16" s="16">
        <v>3082</v>
      </c>
      <c r="M16" s="17">
        <v>2760</v>
      </c>
      <c r="N16" s="17">
        <v>6261</v>
      </c>
      <c r="O16" s="18">
        <v>16182.72</v>
      </c>
      <c r="P16" s="21">
        <f t="shared" si="0"/>
        <v>49500.01</v>
      </c>
      <c r="Q16" s="21">
        <f>SUM(G16+I16+I16+J16+K16)</f>
        <v>3700</v>
      </c>
      <c r="R16" s="32">
        <f t="shared" si="1"/>
        <v>53200.01</v>
      </c>
    </row>
    <row r="17" spans="1:18" ht="34.5" x14ac:dyDescent="0.25">
      <c r="A17" s="23">
        <v>14</v>
      </c>
      <c r="B17" s="10" t="s">
        <v>18</v>
      </c>
      <c r="C17" s="12" t="s">
        <v>36</v>
      </c>
      <c r="D17" s="15">
        <v>120</v>
      </c>
      <c r="E17" s="15">
        <v>116</v>
      </c>
      <c r="F17" s="15">
        <v>85</v>
      </c>
      <c r="G17" s="7">
        <v>75</v>
      </c>
      <c r="H17" s="7">
        <v>75</v>
      </c>
      <c r="I17" s="6">
        <v>75</v>
      </c>
      <c r="J17" s="2">
        <v>65</v>
      </c>
      <c r="K17" s="2">
        <v>60</v>
      </c>
      <c r="L17" s="16">
        <v>78.58</v>
      </c>
      <c r="M17" s="17">
        <v>110</v>
      </c>
      <c r="N17" s="17">
        <v>120</v>
      </c>
      <c r="O17" s="18">
        <v>120</v>
      </c>
      <c r="P17" s="21">
        <f t="shared" si="0"/>
        <v>749.57999999999993</v>
      </c>
      <c r="Q17" s="21">
        <f t="shared" ref="Q17:Q23" si="2">SUM(G17+H17+I17+J17+K17)</f>
        <v>350</v>
      </c>
      <c r="R17" s="32">
        <f t="shared" si="1"/>
        <v>1099.58</v>
      </c>
    </row>
    <row r="18" spans="1:18" ht="78.75" x14ac:dyDescent="0.25">
      <c r="A18" s="23">
        <v>15</v>
      </c>
      <c r="B18" s="9" t="s">
        <v>20</v>
      </c>
      <c r="C18" s="14" t="s">
        <v>37</v>
      </c>
      <c r="D18" s="15">
        <v>11926.5</v>
      </c>
      <c r="E18" s="15">
        <v>11632.5</v>
      </c>
      <c r="F18" s="15">
        <v>9214</v>
      </c>
      <c r="G18" s="7">
        <v>636</v>
      </c>
      <c r="H18" s="7">
        <v>547.5</v>
      </c>
      <c r="I18" s="6">
        <v>360</v>
      </c>
      <c r="J18" s="2">
        <v>379</v>
      </c>
      <c r="K18" s="2">
        <v>642.5</v>
      </c>
      <c r="L18" s="16">
        <v>10856</v>
      </c>
      <c r="M18" s="17">
        <v>11139.5</v>
      </c>
      <c r="N18" s="17">
        <v>10032.5</v>
      </c>
      <c r="O18" s="18">
        <v>11669</v>
      </c>
      <c r="P18" s="21">
        <f t="shared" si="0"/>
        <v>76470</v>
      </c>
      <c r="Q18" s="21">
        <f t="shared" si="2"/>
        <v>2565</v>
      </c>
      <c r="R18" s="32">
        <f t="shared" si="1"/>
        <v>79035</v>
      </c>
    </row>
    <row r="19" spans="1:18" ht="78.75" x14ac:dyDescent="0.25">
      <c r="A19" s="23">
        <v>16</v>
      </c>
      <c r="B19" s="9" t="s">
        <v>20</v>
      </c>
      <c r="C19" s="14" t="s">
        <v>37</v>
      </c>
      <c r="D19" s="15">
        <v>11926.5</v>
      </c>
      <c r="E19" s="15">
        <v>11632.5</v>
      </c>
      <c r="F19" s="15">
        <v>9214</v>
      </c>
      <c r="G19" s="7">
        <v>636</v>
      </c>
      <c r="H19" s="7">
        <v>547.5</v>
      </c>
      <c r="I19" s="6">
        <v>360</v>
      </c>
      <c r="J19" s="2">
        <v>379</v>
      </c>
      <c r="K19" s="2">
        <v>642.5</v>
      </c>
      <c r="L19" s="16">
        <v>10856</v>
      </c>
      <c r="M19" s="17">
        <v>11139.5</v>
      </c>
      <c r="N19" s="17">
        <v>10032.5</v>
      </c>
      <c r="O19" s="18">
        <v>11669</v>
      </c>
      <c r="P19" s="21">
        <f t="shared" ref="P19" si="3">SUM(D19+E19+F19+L19+M19+N19+O19)</f>
        <v>76470</v>
      </c>
      <c r="Q19" s="21">
        <f t="shared" ref="Q19" si="4">SUM(G19+H19+I19+J19+K19)</f>
        <v>2565</v>
      </c>
      <c r="R19" s="32">
        <f t="shared" ref="R19" si="5">P19+Q19</f>
        <v>79035</v>
      </c>
    </row>
    <row r="20" spans="1:18" ht="78.75" x14ac:dyDescent="0.25">
      <c r="A20" s="23">
        <v>17</v>
      </c>
      <c r="B20" s="9" t="s">
        <v>47</v>
      </c>
      <c r="C20" s="14" t="s">
        <v>38</v>
      </c>
      <c r="D20" s="15">
        <v>80984</v>
      </c>
      <c r="E20" s="15">
        <v>70538</v>
      </c>
      <c r="F20" s="15">
        <v>57723.72</v>
      </c>
      <c r="G20" s="8">
        <v>16990</v>
      </c>
      <c r="H20" s="7">
        <v>16800</v>
      </c>
      <c r="I20" s="6">
        <v>11800</v>
      </c>
      <c r="J20" s="2">
        <v>10750</v>
      </c>
      <c r="K20" s="2">
        <v>13460</v>
      </c>
      <c r="L20" s="16">
        <v>64441.29</v>
      </c>
      <c r="M20" s="17">
        <v>70798</v>
      </c>
      <c r="N20" s="17">
        <v>71813</v>
      </c>
      <c r="O20" s="31">
        <v>71942</v>
      </c>
      <c r="P20" s="21">
        <f t="shared" si="0"/>
        <v>488240.01</v>
      </c>
      <c r="Q20" s="21">
        <f t="shared" si="2"/>
        <v>69800</v>
      </c>
      <c r="R20" s="32">
        <f t="shared" si="1"/>
        <v>558040.01</v>
      </c>
    </row>
    <row r="21" spans="1:18" ht="78.75" x14ac:dyDescent="0.25">
      <c r="A21" s="23">
        <v>18</v>
      </c>
      <c r="B21" s="9" t="s">
        <v>21</v>
      </c>
      <c r="C21" s="14" t="s">
        <v>22</v>
      </c>
      <c r="D21" s="15">
        <v>18948</v>
      </c>
      <c r="E21" s="15">
        <v>16821</v>
      </c>
      <c r="F21" s="15">
        <v>13602</v>
      </c>
      <c r="G21" s="7">
        <v>3</v>
      </c>
      <c r="H21" s="7">
        <v>3</v>
      </c>
      <c r="I21" s="6">
        <v>2</v>
      </c>
      <c r="J21" s="2">
        <v>2</v>
      </c>
      <c r="K21" s="2">
        <v>1</v>
      </c>
      <c r="L21" s="16">
        <v>15155.57</v>
      </c>
      <c r="M21" s="17">
        <v>16576</v>
      </c>
      <c r="N21" s="17">
        <v>16189</v>
      </c>
      <c r="O21" s="18">
        <v>17908</v>
      </c>
      <c r="P21" s="21">
        <f t="shared" si="0"/>
        <v>115199.57</v>
      </c>
      <c r="Q21" s="21">
        <f t="shared" si="2"/>
        <v>11</v>
      </c>
      <c r="R21" s="32">
        <f t="shared" si="1"/>
        <v>115210.57</v>
      </c>
    </row>
    <row r="22" spans="1:18" ht="78.75" x14ac:dyDescent="0.25">
      <c r="A22" s="23">
        <v>19</v>
      </c>
      <c r="B22" s="11" t="s">
        <v>23</v>
      </c>
      <c r="C22" s="14" t="s">
        <v>39</v>
      </c>
      <c r="D22" s="15">
        <v>19931</v>
      </c>
      <c r="E22" s="15">
        <v>20428</v>
      </c>
      <c r="F22" s="15">
        <v>16864</v>
      </c>
      <c r="G22" s="7">
        <v>965</v>
      </c>
      <c r="H22" s="7">
        <v>841</v>
      </c>
      <c r="I22" s="6">
        <v>702</v>
      </c>
      <c r="J22" s="2">
        <v>700</v>
      </c>
      <c r="K22" s="2">
        <v>952</v>
      </c>
      <c r="L22" s="16">
        <v>15184</v>
      </c>
      <c r="M22" s="17">
        <v>14877</v>
      </c>
      <c r="N22" s="17">
        <v>21785</v>
      </c>
      <c r="O22" s="18">
        <v>24451.14</v>
      </c>
      <c r="P22" s="21">
        <f t="shared" si="0"/>
        <v>133520.14000000001</v>
      </c>
      <c r="Q22" s="21">
        <f t="shared" si="2"/>
        <v>4160</v>
      </c>
      <c r="R22" s="32">
        <f t="shared" si="1"/>
        <v>137680.14000000001</v>
      </c>
    </row>
    <row r="23" spans="1:18" ht="67.5" x14ac:dyDescent="0.25">
      <c r="A23" s="23">
        <v>20</v>
      </c>
      <c r="B23" s="9" t="s">
        <v>24</v>
      </c>
      <c r="C23" s="14" t="s">
        <v>40</v>
      </c>
      <c r="D23" s="15">
        <v>9751</v>
      </c>
      <c r="E23" s="15">
        <v>9300</v>
      </c>
      <c r="F23" s="15">
        <v>7255</v>
      </c>
      <c r="G23" s="7">
        <v>4422</v>
      </c>
      <c r="H23" s="7">
        <v>1258</v>
      </c>
      <c r="I23" s="6">
        <v>1220</v>
      </c>
      <c r="J23" s="2">
        <v>1320</v>
      </c>
      <c r="K23" s="2">
        <v>1370</v>
      </c>
      <c r="L23" s="16">
        <v>7929.29</v>
      </c>
      <c r="M23" s="17">
        <v>9990</v>
      </c>
      <c r="N23" s="17">
        <v>12722</v>
      </c>
      <c r="O23" s="18">
        <v>12957</v>
      </c>
      <c r="P23" s="21">
        <f>D23+E23+F23+L23+M23+N23+O23</f>
        <v>69904.290000000008</v>
      </c>
      <c r="Q23" s="21">
        <f t="shared" si="2"/>
        <v>9590</v>
      </c>
      <c r="R23" s="32">
        <f t="shared" si="1"/>
        <v>79494.290000000008</v>
      </c>
    </row>
    <row r="24" spans="1:18" ht="67.5" x14ac:dyDescent="0.25">
      <c r="A24" s="23">
        <v>21</v>
      </c>
      <c r="B24" s="9" t="s">
        <v>25</v>
      </c>
      <c r="C24" s="14" t="s">
        <v>26</v>
      </c>
      <c r="D24" s="15">
        <v>12325</v>
      </c>
      <c r="E24" s="15">
        <v>12300</v>
      </c>
      <c r="F24" s="15">
        <v>11255</v>
      </c>
      <c r="G24" s="7">
        <v>744</v>
      </c>
      <c r="H24" s="7">
        <v>713</v>
      </c>
      <c r="I24" s="6">
        <v>623</v>
      </c>
      <c r="J24" s="2">
        <v>620</v>
      </c>
      <c r="K24" s="2">
        <v>620</v>
      </c>
      <c r="L24" s="16">
        <v>7196</v>
      </c>
      <c r="M24" s="17">
        <v>11890</v>
      </c>
      <c r="N24" s="17">
        <v>14197</v>
      </c>
      <c r="O24" s="18">
        <v>14557</v>
      </c>
      <c r="P24" s="21">
        <f t="shared" si="0"/>
        <v>83720</v>
      </c>
      <c r="Q24" s="21">
        <f t="shared" ref="Q24" si="6">SUM(G24+H24+I24+J24+K24)</f>
        <v>3320</v>
      </c>
      <c r="R24" s="32">
        <f t="shared" si="1"/>
        <v>87040</v>
      </c>
    </row>
    <row r="25" spans="1:18" ht="22.5" customHeight="1" x14ac:dyDescent="0.25">
      <c r="A25" s="25"/>
      <c r="B25" s="2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/>
      <c r="P25" s="33">
        <f>SUM(P3:P24)</f>
        <v>1544710.9300000002</v>
      </c>
      <c r="Q25" s="33">
        <f>SUM(Q4:Q24)</f>
        <v>156531</v>
      </c>
      <c r="R25" s="33">
        <f>P25+Q25</f>
        <v>1701241.9300000002</v>
      </c>
    </row>
    <row r="26" spans="1:18" x14ac:dyDescent="0.25">
      <c r="A26" s="24"/>
      <c r="B26" s="24"/>
      <c r="Q26" s="28"/>
      <c r="R26" s="29"/>
    </row>
  </sheetData>
  <mergeCells count="3">
    <mergeCell ref="C25:N25"/>
    <mergeCell ref="B2:R2"/>
    <mergeCell ref="M1:R1"/>
  </mergeCells>
  <pageMargins left="0.7" right="0.7" top="0.75" bottom="0.75" header="0.3" footer="0.3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Zajączkowska</dc:creator>
  <cp:lastModifiedBy>Agnieszka Zajączkowska</cp:lastModifiedBy>
  <cp:lastPrinted>2021-01-13T09:18:14Z</cp:lastPrinted>
  <dcterms:created xsi:type="dcterms:W3CDTF">2021-01-11T15:15:27Z</dcterms:created>
  <dcterms:modified xsi:type="dcterms:W3CDTF">2021-01-13T09:23:21Z</dcterms:modified>
</cp:coreProperties>
</file>