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zajaczkowska\Desktop\Zamówienia publiczne Gminy Mełgiew\2022 przetargi\1. dostawa gazu\BIP\"/>
    </mc:Choice>
  </mc:AlternateContent>
  <xr:revisionPtr revIDLastSave="0" documentId="13_ncr:1_{662DBDD3-52DE-446D-84FD-58FAFCD45854}" xr6:coauthVersionLast="47" xr6:coauthVersionMax="47" xr10:uidLastSave="{00000000-0000-0000-0000-000000000000}"/>
  <bookViews>
    <workbookView xWindow="7935" yWindow="4275" windowWidth="21000" windowHeight="14865" xr2:uid="{00000000-000D-0000-FFFF-FFFF00000000}"/>
  </bookViews>
  <sheets>
    <sheet name="Prognozowane zużyci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1" l="1"/>
  <c r="Q4" i="1"/>
  <c r="Q26" i="1" s="1"/>
  <c r="P9" i="1"/>
  <c r="P11" i="1"/>
  <c r="P26" i="1" s="1"/>
  <c r="P5" i="1"/>
  <c r="P20" i="1"/>
  <c r="Q19" i="1"/>
  <c r="P19" i="1"/>
  <c r="Q18" i="1"/>
  <c r="P18" i="1"/>
  <c r="Q17" i="1"/>
  <c r="P17" i="1"/>
  <c r="P6" i="1"/>
  <c r="P7" i="1"/>
  <c r="P8" i="1"/>
  <c r="P10" i="1"/>
  <c r="P12" i="1"/>
  <c r="P13" i="1"/>
  <c r="P14" i="1"/>
  <c r="P15" i="1"/>
  <c r="P16" i="1"/>
  <c r="P21" i="1"/>
  <c r="P22" i="1"/>
  <c r="P23" i="1"/>
  <c r="P24" i="1"/>
  <c r="P25" i="1"/>
  <c r="R26" i="1" l="1"/>
  <c r="R19" i="1"/>
  <c r="R18" i="1"/>
  <c r="R17" i="1"/>
  <c r="R4" i="1"/>
  <c r="Q21" i="1" l="1"/>
  <c r="R21" i="1" s="1"/>
  <c r="Q8" i="1"/>
  <c r="R8" i="1" s="1"/>
  <c r="Q25" i="1" l="1"/>
  <c r="R25" i="1" s="1"/>
  <c r="Q24" i="1"/>
  <c r="R24" i="1" s="1"/>
  <c r="Q23" i="1"/>
  <c r="R23" i="1" s="1"/>
  <c r="Q22" i="1"/>
  <c r="R22" i="1" s="1"/>
  <c r="Q20" i="1"/>
  <c r="R20" i="1" s="1"/>
  <c r="Q16" i="1"/>
  <c r="R16" i="1" s="1"/>
  <c r="Q15" i="1"/>
  <c r="R15" i="1" s="1"/>
  <c r="Q14" i="1"/>
  <c r="R14" i="1" s="1"/>
  <c r="Q13" i="1"/>
  <c r="R13" i="1" s="1"/>
  <c r="Q12" i="1"/>
  <c r="R12" i="1" s="1"/>
  <c r="Q11" i="1"/>
  <c r="R11" i="1" s="1"/>
  <c r="Q10" i="1"/>
  <c r="R10" i="1" s="1"/>
  <c r="Q9" i="1"/>
  <c r="R9" i="1" s="1"/>
  <c r="Q7" i="1"/>
  <c r="R7" i="1" s="1"/>
  <c r="Q6" i="1"/>
  <c r="R6" i="1" s="1"/>
  <c r="Q5" i="1"/>
  <c r="R5" i="1" s="1"/>
</calcChain>
</file>

<file path=xl/sharedStrings.xml><?xml version="1.0" encoding="utf-8"?>
<sst xmlns="http://schemas.openxmlformats.org/spreadsheetml/2006/main" count="65" uniqueCount="52">
  <si>
    <t>ODBIORCA</t>
  </si>
  <si>
    <t>adres pkt poboru gazu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</si>
  <si>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</si>
  <si>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</si>
  <si>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</si>
  <si>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</si>
  <si>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</si>
  <si>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</si>
  <si>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</si>
  <si>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</si>
  <si>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</si>
  <si>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</si>
  <si>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</si>
  <si>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</si>
  <si>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zimowe zuzycie kWh</t>
  </si>
  <si>
    <t>letnie zuzycie kWh</t>
  </si>
  <si>
    <t>razem zużycie kWh</t>
  </si>
  <si>
    <t xml:space="preserve">Gmina Mełgiew, ul.Partyzancka 2 NIP: 712-291-45-32
</t>
  </si>
  <si>
    <t>Gmina Mełgiew, ul.Partyzancka 2 NIP: 712-291-45-32</t>
  </si>
  <si>
    <t>Gmina Mełgiew, ul.Partyzancka 2 NIP: 712-291-45-33</t>
  </si>
  <si>
    <t xml:space="preserve">Szkoła Podstawowa im. Jaworzniaków w Krzesimowie, Krzesimów 116, 21-007 Mełgiew,
     NIP: 713-199-72-79   REGON: 001151528
</t>
  </si>
  <si>
    <t>Prognozowane zużycie w roku z podziałem na miesiące kWh</t>
  </si>
  <si>
    <t>budynek Ośrodka Zdrowia                           ul. Kościelna 29 21-007 Mełgiew</t>
  </si>
  <si>
    <t>Świetlica Trzeszkowice 68            21-007 Mełgiew</t>
  </si>
  <si>
    <t>bud. Szkoły - mieszk. Krzesimów 116                 21-007 Mełgiew</t>
  </si>
  <si>
    <t>OSP  Trzeszkowice 35, 21-007 Mełgiew</t>
  </si>
  <si>
    <t>OSP Mełgiew     ul. Kościelna 10, 21-007 Mełgiew</t>
  </si>
  <si>
    <t>Krzesimów 116,                21-007 Mełgiew</t>
  </si>
  <si>
    <t>Podzamcze 22,                 21-007 Mełgiew</t>
  </si>
  <si>
    <t>Świetlica                             ul. Szkolna 47 Franciszków            21-007 Mełgiew</t>
  </si>
  <si>
    <t>Świetlica  Jacków 111,                 21-007 Mełgiew</t>
  </si>
  <si>
    <t>Gmina Mełgiew, ul.Partyzancka 2  NIP: 712-291-45-32</t>
  </si>
  <si>
    <t>OSP Krzesimów 118, dz.630/2            21-007 Mełgiew</t>
  </si>
  <si>
    <t>Lp.</t>
  </si>
  <si>
    <t>ZP.271.3.2021</t>
  </si>
  <si>
    <t>OSP Janowice 137, 21-007 Mełgiew</t>
  </si>
  <si>
    <t xml:space="preserve">Szkoła Podstawowa w Mełgwi im. Józefa Piłsudskiego,                    ul. Partyzancka 19,                                       21-007 Mełgiew
   NIP:  712-313-32-39                 REGON: 060389860 
</t>
  </si>
  <si>
    <t xml:space="preserve">Szkoła Podstawowa w Krępcu im. Marii Wójcik, Krępiec, ul. Szkolna 3, 21-007 Mełgiew
    NIP: 713-180-55-35             REGON: 001180790
</t>
  </si>
  <si>
    <t xml:space="preserve">Szkoła Podstawowa w Jackowie im. Jana Brzechwy, Jacków 21, 21-007 Mełgiew
    NIP:  713-14-07-059            REGON: 001288687
</t>
  </si>
  <si>
    <t xml:space="preserve">Szkoła Podstawowa w Dominowie im. Marii Konopnickiej, Dominów 78, 21-007 Mełgiew, 
     NIP: 713-22-52-386             REGON: 001151511
</t>
  </si>
  <si>
    <t xml:space="preserve">Gminny Ośrodek Kultury w Mełgwi Podzamcze 22, 21-007 Mełgiew
    NIP: 713 23 67 296 REGON 430604848
</t>
  </si>
  <si>
    <t>budynek Żłobka                   ul. Kościelna 7  21-007 Mełgiew</t>
  </si>
  <si>
    <t>Jacków 21,          21-007 Mełgiew</t>
  </si>
  <si>
    <t>Świetlica Żurawniki 44           dz. 568,                        21-007 Mełgiew</t>
  </si>
  <si>
    <t>OSP  Krępiec, ul.Szkolna 4                         21-007 Mełgiew</t>
  </si>
  <si>
    <t>OSP Dominów 83A,  dz.nr 307                            21-007 Mełgiew</t>
  </si>
  <si>
    <t>Mełgiew,                   ul. Partyzancka 19A,                      21-007 Mełgiew</t>
  </si>
  <si>
    <t>Dominów 78,        21-007 Mełgiew</t>
  </si>
  <si>
    <t>Krępiec,                  ul. Szkolna 3,         21-007 Mełgiew</t>
  </si>
  <si>
    <t>Lista obiektów Zamawiającego - Załącznik nr 3a do SWZ</t>
  </si>
  <si>
    <t>budynek Urzędu Gminy                   ul. Partyzancka 2                 21-007 Mełgiew</t>
  </si>
  <si>
    <t>budynek st. Urzędu Gminy ul.Partyzancka 42, 21-007 Mełgiew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</si>
</sst>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</font>
    <font>
      <b/>
      <sz val="9"/>
      <name val="Arial"/>
      <family val="2"/>
      <charset val="238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wrapText="1"/>
    </xf>
    <xf numFmtId="0" fontId="4" fillId="2" borderId="1" xfId="0" applyFont="1" applyFill="1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2" fillId="0" borderId="2" xfId="0" applyFont="1" applyFill="1" applyBorder="1"/>
    <xf numFmtId="0" fontId="2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vertical="center"/>
    </xf>
    <xf numFmtId="1" fontId="6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/>
    </xf>
    <xf numFmtId="0" fontId="6" fillId="5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4" fillId="5" borderId="1" xfId="0" applyFont="1" applyFill="1" applyBorder="1" applyAlignment="1">
      <alignment horizontal="center" vertical="top" wrapText="1"/>
    </xf>
    <xf numFmtId="0" fontId="4" fillId="5" borderId="1" xfId="0" applyNumberFormat="1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7"/>
  <sheetViews>
    <sheetView tabSelected="1" workbookViewId="0">
      <selection activeCell="E6" sqref="E6"/>
    </sheetView>
  </sheetViews>
  <sheetFormatPr defaultRowHeight="15" x14ac:dyDescent="0.25"/>
  <cols>
    <col min="1" max="1" width="7.7109375" customWidth="1"/>
    <col min="2" max="2" width="24.7109375" customWidth="1"/>
    <col min="3" max="3" width="12.85546875" customWidth="1"/>
    <col min="4" max="4" width="11.7109375" customWidth="1"/>
    <col min="5" max="5" width="10.42578125" customWidth="1"/>
    <col min="6" max="6" width="10.5703125" customWidth="1"/>
    <col min="7" max="7" width="10.7109375" customWidth="1"/>
    <col min="8" max="8" width="10.85546875" customWidth="1"/>
    <col min="9" max="9" width="9.28515625" customWidth="1"/>
    <col min="10" max="10" width="9.85546875" customWidth="1"/>
    <col min="11" max="11" width="9.5703125" customWidth="1"/>
    <col min="12" max="12" width="8.7109375" customWidth="1"/>
    <col min="13" max="15" width="9.7109375" style="2" customWidth="1"/>
    <col min="16" max="16" width="12.85546875" style="26" customWidth="1"/>
    <col min="17" max="17" width="13.5703125" style="26" customWidth="1"/>
    <col min="18" max="18" width="10.85546875" style="10" customWidth="1"/>
    <col min="19" max="19" width="13" style="2" customWidth="1"/>
  </cols>
  <sheetData>
    <row r="1" spans="1:18" ht="15" customHeight="1" x14ac:dyDescent="0.25">
      <c r="B1" t="s">
        <v>34</v>
      </c>
      <c r="K1" s="36" t="s">
        <v>49</v>
      </c>
      <c r="L1" s="37"/>
      <c r="M1" s="37"/>
      <c r="N1" s="37"/>
      <c r="O1" s="37"/>
      <c r="P1" s="37"/>
      <c r="Q1" s="37"/>
      <c r="R1" s="37"/>
    </row>
    <row r="2" spans="1:18" ht="39" customHeight="1" x14ac:dyDescent="0.25">
      <c r="B2" s="35" t="s">
        <v>21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36" x14ac:dyDescent="0.25">
      <c r="A3" s="11" t="s">
        <v>33</v>
      </c>
      <c r="B3" s="4" t="s">
        <v>0</v>
      </c>
      <c r="C3" s="4" t="s">
        <v>1</v>
      </c>
      <c r="D3" s="3" t="s">
        <v>5</v>
      </c>
      <c r="E3" s="4" t="s">
        <v>6</v>
      </c>
      <c r="F3" s="4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2</v>
      </c>
      <c r="N3" s="3" t="s">
        <v>3</v>
      </c>
      <c r="O3" s="3" t="s">
        <v>4</v>
      </c>
      <c r="P3" s="22" t="s">
        <v>14</v>
      </c>
      <c r="Q3" s="22" t="s">
        <v>15</v>
      </c>
      <c r="R3" s="9" t="s">
        <v>16</v>
      </c>
    </row>
    <row r="4" spans="1:18" ht="47.25" customHeight="1" x14ac:dyDescent="0.25">
      <c r="A4" s="12">
        <v>1</v>
      </c>
      <c r="B4" s="6" t="s">
        <v>17</v>
      </c>
      <c r="C4" s="7" t="s">
        <v>50</v>
      </c>
      <c r="D4" s="32">
        <v>14828</v>
      </c>
      <c r="E4" s="5">
        <v>5861</v>
      </c>
      <c r="F4" s="5">
        <v>1654</v>
      </c>
      <c r="G4" s="20">
        <v>1318</v>
      </c>
      <c r="H4" s="20">
        <v>1906</v>
      </c>
      <c r="I4" s="20">
        <v>5066</v>
      </c>
      <c r="J4" s="32">
        <v>11846</v>
      </c>
      <c r="K4" s="32">
        <v>17722</v>
      </c>
      <c r="L4" s="32">
        <v>28181</v>
      </c>
      <c r="M4" s="32">
        <v>32154</v>
      </c>
      <c r="N4" s="32">
        <v>29279</v>
      </c>
      <c r="O4" s="32">
        <v>22775</v>
      </c>
      <c r="P4" s="23">
        <f>N4+O4+D4+J4+K4+L4+M4</f>
        <v>156785</v>
      </c>
      <c r="Q4" s="24">
        <f>SUM(E4+F4+G4+H4+I4)</f>
        <v>15805</v>
      </c>
      <c r="R4" s="18">
        <f>P4+Q4</f>
        <v>172590</v>
      </c>
    </row>
    <row r="5" spans="1:18" ht="57" customHeight="1" x14ac:dyDescent="0.25">
      <c r="A5" s="12">
        <v>2</v>
      </c>
      <c r="B5" s="6" t="s">
        <v>18</v>
      </c>
      <c r="C5" s="8" t="s">
        <v>22</v>
      </c>
      <c r="D5" s="32">
        <v>13140</v>
      </c>
      <c r="E5" s="5">
        <v>8144</v>
      </c>
      <c r="F5" s="5">
        <v>1722</v>
      </c>
      <c r="G5" s="20">
        <v>10</v>
      </c>
      <c r="H5" s="20">
        <v>10</v>
      </c>
      <c r="I5" s="20">
        <v>10</v>
      </c>
      <c r="J5" s="32">
        <v>10065</v>
      </c>
      <c r="K5" s="32">
        <v>18444</v>
      </c>
      <c r="L5" s="32">
        <v>19500</v>
      </c>
      <c r="M5" s="32">
        <v>18916</v>
      </c>
      <c r="N5" s="32">
        <v>19125</v>
      </c>
      <c r="O5" s="32">
        <v>17906</v>
      </c>
      <c r="P5" s="23">
        <f t="shared" ref="P5:P25" si="0">N5+O5+D5+J5+K5+L5+M5</f>
        <v>117096</v>
      </c>
      <c r="Q5" s="24">
        <f>SUM(E5+G5+G5+H5+I5)</f>
        <v>8184</v>
      </c>
      <c r="R5" s="18">
        <f t="shared" ref="R5:R25" si="1">P5+Q5</f>
        <v>125280</v>
      </c>
    </row>
    <row r="6" spans="1:18" ht="57" customHeight="1" x14ac:dyDescent="0.25">
      <c r="A6" s="12">
        <v>3</v>
      </c>
      <c r="B6" s="6" t="s">
        <v>18</v>
      </c>
      <c r="C6" s="7" t="s">
        <v>51</v>
      </c>
      <c r="D6" s="32">
        <v>8745</v>
      </c>
      <c r="E6" s="5">
        <v>2192</v>
      </c>
      <c r="F6" s="5">
        <v>1096</v>
      </c>
      <c r="G6" s="20">
        <v>15</v>
      </c>
      <c r="H6" s="20">
        <v>15</v>
      </c>
      <c r="I6" s="20">
        <v>3878</v>
      </c>
      <c r="J6" s="32">
        <v>3752</v>
      </c>
      <c r="K6" s="32">
        <v>11301</v>
      </c>
      <c r="L6" s="32">
        <v>13475</v>
      </c>
      <c r="M6" s="32">
        <v>14023</v>
      </c>
      <c r="N6" s="32">
        <v>12600</v>
      </c>
      <c r="O6" s="32">
        <v>13370</v>
      </c>
      <c r="P6" s="23">
        <f t="shared" si="0"/>
        <v>77266</v>
      </c>
      <c r="Q6" s="24">
        <f>SUM(E6+G6+G6+H6+I6)</f>
        <v>6115</v>
      </c>
      <c r="R6" s="18">
        <f t="shared" si="1"/>
        <v>83381</v>
      </c>
    </row>
    <row r="7" spans="1:18" ht="45.75" customHeight="1" x14ac:dyDescent="0.25">
      <c r="A7" s="12">
        <v>4</v>
      </c>
      <c r="B7" s="6" t="s">
        <v>18</v>
      </c>
      <c r="C7" s="7" t="s">
        <v>29</v>
      </c>
      <c r="D7" s="32">
        <v>610</v>
      </c>
      <c r="E7" s="5">
        <v>65</v>
      </c>
      <c r="F7" s="5">
        <v>70</v>
      </c>
      <c r="G7" s="20">
        <v>63</v>
      </c>
      <c r="H7" s="20">
        <v>69</v>
      </c>
      <c r="I7" s="20">
        <v>395</v>
      </c>
      <c r="J7" s="32">
        <v>394</v>
      </c>
      <c r="K7" s="32">
        <v>788</v>
      </c>
      <c r="L7" s="32">
        <v>932</v>
      </c>
      <c r="M7" s="32">
        <v>884</v>
      </c>
      <c r="N7" s="32">
        <v>706</v>
      </c>
      <c r="O7" s="32">
        <v>872</v>
      </c>
      <c r="P7" s="23">
        <f t="shared" si="0"/>
        <v>5186</v>
      </c>
      <c r="Q7" s="24">
        <f>SUM(E7+F7+G7+H7+I7)</f>
        <v>662</v>
      </c>
      <c r="R7" s="18">
        <f t="shared" si="1"/>
        <v>5848</v>
      </c>
    </row>
    <row r="8" spans="1:18" ht="45" customHeight="1" x14ac:dyDescent="0.25">
      <c r="A8" s="12">
        <v>5</v>
      </c>
      <c r="B8" s="6" t="s">
        <v>31</v>
      </c>
      <c r="C8" s="1" t="s">
        <v>43</v>
      </c>
      <c r="D8" s="32">
        <v>30</v>
      </c>
      <c r="E8" s="5">
        <v>16</v>
      </c>
      <c r="F8" s="5">
        <v>15</v>
      </c>
      <c r="G8" s="20">
        <v>15</v>
      </c>
      <c r="H8" s="20">
        <v>15</v>
      </c>
      <c r="I8" s="20">
        <v>16</v>
      </c>
      <c r="J8" s="32">
        <v>20</v>
      </c>
      <c r="K8" s="32">
        <v>77</v>
      </c>
      <c r="L8" s="32">
        <v>77</v>
      </c>
      <c r="M8" s="32">
        <v>142</v>
      </c>
      <c r="N8" s="32">
        <v>142</v>
      </c>
      <c r="O8" s="32">
        <v>100</v>
      </c>
      <c r="P8" s="23">
        <f t="shared" si="0"/>
        <v>588</v>
      </c>
      <c r="Q8" s="24">
        <f>E8+F8+G8+H8+I8</f>
        <v>77</v>
      </c>
      <c r="R8" s="18">
        <f t="shared" si="1"/>
        <v>665</v>
      </c>
    </row>
    <row r="9" spans="1:18" ht="34.5" customHeight="1" x14ac:dyDescent="0.25">
      <c r="A9" s="12">
        <v>6</v>
      </c>
      <c r="B9" s="6" t="s">
        <v>18</v>
      </c>
      <c r="C9" s="7" t="s">
        <v>30</v>
      </c>
      <c r="D9" s="32">
        <v>297</v>
      </c>
      <c r="E9" s="5">
        <v>701</v>
      </c>
      <c r="F9" s="5">
        <v>460</v>
      </c>
      <c r="G9" s="20">
        <v>460</v>
      </c>
      <c r="H9" s="20">
        <v>460</v>
      </c>
      <c r="I9" s="20">
        <v>701</v>
      </c>
      <c r="J9" s="32">
        <v>615</v>
      </c>
      <c r="K9" s="32">
        <v>676</v>
      </c>
      <c r="L9" s="32">
        <v>791</v>
      </c>
      <c r="M9" s="32">
        <v>791</v>
      </c>
      <c r="N9" s="32">
        <v>669</v>
      </c>
      <c r="O9" s="32">
        <v>746</v>
      </c>
      <c r="P9" s="23">
        <f>N9+O9+D9+J9+K9+L9+M9</f>
        <v>4585</v>
      </c>
      <c r="Q9" s="24">
        <f>SUM(E9+F9+G9+H9+I9)</f>
        <v>2782</v>
      </c>
      <c r="R9" s="18">
        <f t="shared" si="1"/>
        <v>7367</v>
      </c>
    </row>
    <row r="10" spans="1:18" ht="36.75" customHeight="1" x14ac:dyDescent="0.25">
      <c r="A10" s="12">
        <v>7</v>
      </c>
      <c r="B10" s="6" t="s">
        <v>18</v>
      </c>
      <c r="C10" s="7" t="s">
        <v>23</v>
      </c>
      <c r="D10" s="32">
        <v>135</v>
      </c>
      <c r="E10" s="5">
        <v>133</v>
      </c>
      <c r="F10" s="5">
        <v>130</v>
      </c>
      <c r="G10" s="20">
        <v>125</v>
      </c>
      <c r="H10" s="20">
        <v>135</v>
      </c>
      <c r="I10" s="20">
        <v>134</v>
      </c>
      <c r="J10" s="32">
        <v>154</v>
      </c>
      <c r="K10" s="32">
        <v>1363</v>
      </c>
      <c r="L10" s="32">
        <v>1499</v>
      </c>
      <c r="M10" s="32">
        <v>1426</v>
      </c>
      <c r="N10" s="32">
        <v>1363</v>
      </c>
      <c r="O10" s="32">
        <v>1363</v>
      </c>
      <c r="P10" s="23">
        <f t="shared" si="0"/>
        <v>7303</v>
      </c>
      <c r="Q10" s="24">
        <f>SUM(E10+F10+G10+H10+I10)</f>
        <v>657</v>
      </c>
      <c r="R10" s="18">
        <f t="shared" si="1"/>
        <v>7960</v>
      </c>
    </row>
    <row r="11" spans="1:18" ht="45.75" x14ac:dyDescent="0.25">
      <c r="A11" s="12">
        <v>8</v>
      </c>
      <c r="B11" s="6" t="s">
        <v>19</v>
      </c>
      <c r="C11" s="7" t="s">
        <v>24</v>
      </c>
      <c r="D11" s="32">
        <v>0</v>
      </c>
      <c r="E11" s="5">
        <v>0</v>
      </c>
      <c r="F11" s="5">
        <v>0</v>
      </c>
      <c r="G11" s="20">
        <v>0</v>
      </c>
      <c r="H11" s="20">
        <v>0</v>
      </c>
      <c r="I11" s="20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23">
        <f t="shared" si="0"/>
        <v>0</v>
      </c>
      <c r="Q11" s="24">
        <f>SUM(E11+G11+G11+H11+I11)</f>
        <v>0</v>
      </c>
      <c r="R11" s="18">
        <f t="shared" si="1"/>
        <v>0</v>
      </c>
    </row>
    <row r="12" spans="1:18" ht="45.75" x14ac:dyDescent="0.25">
      <c r="A12" s="12">
        <v>9</v>
      </c>
      <c r="B12" s="6" t="s">
        <v>18</v>
      </c>
      <c r="C12" s="7" t="s">
        <v>25</v>
      </c>
      <c r="D12" s="32">
        <v>3987</v>
      </c>
      <c r="E12" s="5">
        <v>1088</v>
      </c>
      <c r="F12" s="5">
        <v>544</v>
      </c>
      <c r="G12" s="20">
        <v>490</v>
      </c>
      <c r="H12" s="20">
        <v>490</v>
      </c>
      <c r="I12" s="20">
        <v>702</v>
      </c>
      <c r="J12" s="32">
        <v>1099</v>
      </c>
      <c r="K12" s="32">
        <v>4601</v>
      </c>
      <c r="L12" s="32">
        <v>6016</v>
      </c>
      <c r="M12" s="32">
        <v>6518</v>
      </c>
      <c r="N12" s="32">
        <v>7645</v>
      </c>
      <c r="O12" s="32">
        <v>4649</v>
      </c>
      <c r="P12" s="23">
        <f t="shared" si="0"/>
        <v>34515</v>
      </c>
      <c r="Q12" s="24">
        <f>SUM(E12+F12+G12+H12+I12)</f>
        <v>3314</v>
      </c>
      <c r="R12" s="18">
        <f t="shared" si="1"/>
        <v>37829</v>
      </c>
    </row>
    <row r="13" spans="1:18" ht="34.5" x14ac:dyDescent="0.25">
      <c r="A13" s="12">
        <v>10</v>
      </c>
      <c r="B13" s="6" t="s">
        <v>18</v>
      </c>
      <c r="C13" s="7" t="s">
        <v>32</v>
      </c>
      <c r="D13" s="32">
        <v>810</v>
      </c>
      <c r="E13" s="5">
        <v>505</v>
      </c>
      <c r="F13" s="5">
        <v>405</v>
      </c>
      <c r="G13" s="20">
        <v>305</v>
      </c>
      <c r="H13" s="20">
        <v>144</v>
      </c>
      <c r="I13" s="20">
        <v>430</v>
      </c>
      <c r="J13" s="32">
        <v>406</v>
      </c>
      <c r="K13" s="32">
        <v>2478</v>
      </c>
      <c r="L13" s="32">
        <v>2513</v>
      </c>
      <c r="M13" s="32">
        <v>3580</v>
      </c>
      <c r="N13" s="32">
        <v>2400</v>
      </c>
      <c r="O13" s="32">
        <v>2393</v>
      </c>
      <c r="P13" s="23">
        <f t="shared" si="0"/>
        <v>14580</v>
      </c>
      <c r="Q13" s="24">
        <f>SUM(E13+G13+G13+H13+I13)</f>
        <v>1689</v>
      </c>
      <c r="R13" s="18">
        <f t="shared" si="1"/>
        <v>16269</v>
      </c>
    </row>
    <row r="14" spans="1:18" ht="34.5" x14ac:dyDescent="0.25">
      <c r="A14" s="12">
        <v>11</v>
      </c>
      <c r="B14" s="6" t="s">
        <v>18</v>
      </c>
      <c r="C14" s="7" t="s">
        <v>44</v>
      </c>
      <c r="D14" s="32">
        <v>50</v>
      </c>
      <c r="E14" s="5">
        <v>50</v>
      </c>
      <c r="F14" s="5">
        <v>50</v>
      </c>
      <c r="G14" s="5">
        <v>50</v>
      </c>
      <c r="H14" s="5">
        <v>50</v>
      </c>
      <c r="I14" s="5">
        <v>50</v>
      </c>
      <c r="J14" s="33">
        <v>50</v>
      </c>
      <c r="K14" s="33">
        <v>50</v>
      </c>
      <c r="L14" s="33">
        <v>50</v>
      </c>
      <c r="M14" s="33">
        <v>50</v>
      </c>
      <c r="N14" s="33">
        <v>50</v>
      </c>
      <c r="O14" s="33">
        <v>50</v>
      </c>
      <c r="P14" s="23">
        <f t="shared" si="0"/>
        <v>350</v>
      </c>
      <c r="Q14" s="24">
        <f>SUM(E14+F14+G14+H14+I14)</f>
        <v>250</v>
      </c>
      <c r="R14" s="18">
        <f t="shared" si="1"/>
        <v>600</v>
      </c>
    </row>
    <row r="15" spans="1:18" ht="34.5" x14ac:dyDescent="0.25">
      <c r="A15" s="12">
        <v>12</v>
      </c>
      <c r="B15" s="6" t="s">
        <v>18</v>
      </c>
      <c r="C15" s="7" t="s">
        <v>26</v>
      </c>
      <c r="D15" s="32">
        <v>100</v>
      </c>
      <c r="E15" s="5">
        <v>0</v>
      </c>
      <c r="F15" s="5">
        <v>0</v>
      </c>
      <c r="G15" s="20">
        <v>0</v>
      </c>
      <c r="H15" s="20">
        <v>0</v>
      </c>
      <c r="I15" s="20">
        <v>0</v>
      </c>
      <c r="J15" s="32">
        <v>3082</v>
      </c>
      <c r="K15" s="32">
        <v>2760</v>
      </c>
      <c r="L15" s="32">
        <v>6261</v>
      </c>
      <c r="M15" s="32">
        <v>7185</v>
      </c>
      <c r="N15" s="32">
        <v>9091</v>
      </c>
      <c r="O15" s="32">
        <v>6283</v>
      </c>
      <c r="P15" s="23">
        <f t="shared" si="0"/>
        <v>34762</v>
      </c>
      <c r="Q15" s="24">
        <f>SUM(E15+G15+G15+H15+I15)</f>
        <v>0</v>
      </c>
      <c r="R15" s="18">
        <f t="shared" si="1"/>
        <v>34762</v>
      </c>
    </row>
    <row r="16" spans="1:18" ht="34.5" x14ac:dyDescent="0.25">
      <c r="A16" s="12">
        <v>13</v>
      </c>
      <c r="B16" s="6" t="s">
        <v>18</v>
      </c>
      <c r="C16" s="7" t="s">
        <v>45</v>
      </c>
      <c r="D16" s="32">
        <v>1385</v>
      </c>
      <c r="E16" s="5">
        <v>2236</v>
      </c>
      <c r="F16" s="5">
        <v>1118</v>
      </c>
      <c r="G16" s="20">
        <v>112</v>
      </c>
      <c r="H16" s="20">
        <v>112</v>
      </c>
      <c r="I16" s="20">
        <v>1522</v>
      </c>
      <c r="J16" s="32">
        <v>1957</v>
      </c>
      <c r="K16" s="32">
        <v>2421</v>
      </c>
      <c r="L16" s="32">
        <v>2172</v>
      </c>
      <c r="M16" s="32">
        <v>2122</v>
      </c>
      <c r="N16" s="32">
        <v>2884</v>
      </c>
      <c r="O16" s="32">
        <v>2400</v>
      </c>
      <c r="P16" s="23">
        <f t="shared" si="0"/>
        <v>15341</v>
      </c>
      <c r="Q16" s="24">
        <f t="shared" ref="Q16:Q24" si="2">SUM(E16+F16+G16+H16+I16)</f>
        <v>5100</v>
      </c>
      <c r="R16" s="18">
        <f t="shared" si="1"/>
        <v>20441</v>
      </c>
    </row>
    <row r="17" spans="1:18" ht="34.5" x14ac:dyDescent="0.25">
      <c r="A17" s="12">
        <v>14</v>
      </c>
      <c r="B17" s="6" t="s">
        <v>18</v>
      </c>
      <c r="C17" s="7" t="s">
        <v>35</v>
      </c>
      <c r="D17" s="32">
        <v>0</v>
      </c>
      <c r="E17" s="5">
        <v>0</v>
      </c>
      <c r="F17" s="5">
        <v>0</v>
      </c>
      <c r="G17" s="20">
        <v>0</v>
      </c>
      <c r="H17" s="20">
        <v>0</v>
      </c>
      <c r="I17" s="20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23">
        <f t="shared" ref="P17:P19" si="3">N17+O17+D17+J17+K17+L17+M17</f>
        <v>0</v>
      </c>
      <c r="Q17" s="24">
        <f>SUM(E17+G17+G17+H17+I17)</f>
        <v>0</v>
      </c>
      <c r="R17" s="18">
        <f t="shared" ref="R17:R19" si="4">P17+Q17</f>
        <v>0</v>
      </c>
    </row>
    <row r="18" spans="1:18" ht="34.5" x14ac:dyDescent="0.25">
      <c r="A18" s="12">
        <v>15</v>
      </c>
      <c r="B18" s="6" t="s">
        <v>18</v>
      </c>
      <c r="C18" s="8" t="s">
        <v>41</v>
      </c>
      <c r="D18" s="32">
        <v>5579</v>
      </c>
      <c r="E18" s="5">
        <v>1090</v>
      </c>
      <c r="F18" s="5">
        <v>500</v>
      </c>
      <c r="G18" s="20">
        <v>500</v>
      </c>
      <c r="H18" s="20">
        <v>1502</v>
      </c>
      <c r="I18" s="20">
        <v>1787</v>
      </c>
      <c r="J18" s="32">
        <v>2701</v>
      </c>
      <c r="K18" s="32">
        <v>6439</v>
      </c>
      <c r="L18" s="32">
        <v>7185</v>
      </c>
      <c r="M18" s="32">
        <v>7185</v>
      </c>
      <c r="N18" s="32">
        <v>6185</v>
      </c>
      <c r="O18" s="32">
        <v>6185</v>
      </c>
      <c r="P18" s="23">
        <f t="shared" si="3"/>
        <v>41459</v>
      </c>
      <c r="Q18" s="24">
        <f>SUM(E18+F18+G18+H18+I18)</f>
        <v>5379</v>
      </c>
      <c r="R18" s="18">
        <f t="shared" si="4"/>
        <v>46838</v>
      </c>
    </row>
    <row r="19" spans="1:18" ht="46.5" customHeight="1" x14ac:dyDescent="0.25">
      <c r="A19" s="12">
        <v>16</v>
      </c>
      <c r="B19" s="28" t="s">
        <v>40</v>
      </c>
      <c r="C19" s="29" t="s">
        <v>28</v>
      </c>
      <c r="D19" s="32">
        <v>16864</v>
      </c>
      <c r="E19" s="5">
        <v>965</v>
      </c>
      <c r="F19" s="5">
        <v>11</v>
      </c>
      <c r="G19" s="20">
        <v>15</v>
      </c>
      <c r="H19" s="20">
        <v>11</v>
      </c>
      <c r="I19" s="20">
        <v>8820</v>
      </c>
      <c r="J19" s="32">
        <v>22554</v>
      </c>
      <c r="K19" s="32">
        <v>20506</v>
      </c>
      <c r="L19" s="32">
        <v>25722</v>
      </c>
      <c r="M19" s="32">
        <v>24451</v>
      </c>
      <c r="N19" s="32">
        <v>19931</v>
      </c>
      <c r="O19" s="32">
        <v>20428</v>
      </c>
      <c r="P19" s="23">
        <f t="shared" si="3"/>
        <v>150456</v>
      </c>
      <c r="Q19" s="24">
        <f t="shared" ref="Q19" si="5">SUM(E19+F19+G19+H19+I19)</f>
        <v>9822</v>
      </c>
      <c r="R19" s="18">
        <f t="shared" si="4"/>
        <v>160278</v>
      </c>
    </row>
    <row r="20" spans="1:18" ht="67.5" x14ac:dyDescent="0.25">
      <c r="A20" s="12">
        <v>17</v>
      </c>
      <c r="B20" s="30" t="s">
        <v>20</v>
      </c>
      <c r="C20" s="31" t="s">
        <v>27</v>
      </c>
      <c r="D20" s="32">
        <v>16847</v>
      </c>
      <c r="E20" s="5">
        <v>3773</v>
      </c>
      <c r="F20" s="5">
        <v>0</v>
      </c>
      <c r="G20" s="20">
        <v>0</v>
      </c>
      <c r="H20" s="20">
        <v>0</v>
      </c>
      <c r="I20" s="20">
        <v>13380</v>
      </c>
      <c r="J20" s="32">
        <v>11252</v>
      </c>
      <c r="K20" s="32">
        <v>11139</v>
      </c>
      <c r="L20" s="32">
        <v>20130</v>
      </c>
      <c r="M20" s="32">
        <v>21249</v>
      </c>
      <c r="N20" s="32">
        <v>22601</v>
      </c>
      <c r="O20" s="32">
        <v>23001</v>
      </c>
      <c r="P20" s="23">
        <f>N20+O20+D20+J20+K20+L20+M20</f>
        <v>126219</v>
      </c>
      <c r="Q20" s="24">
        <f t="shared" si="2"/>
        <v>17153</v>
      </c>
      <c r="R20" s="18">
        <f t="shared" si="1"/>
        <v>143372</v>
      </c>
    </row>
    <row r="21" spans="1:18" ht="67.5" x14ac:dyDescent="0.25">
      <c r="A21" s="12">
        <v>18</v>
      </c>
      <c r="B21" s="30" t="s">
        <v>20</v>
      </c>
      <c r="C21" s="31" t="s">
        <v>27</v>
      </c>
      <c r="D21" s="32">
        <v>0</v>
      </c>
      <c r="E21" s="5">
        <v>0</v>
      </c>
      <c r="F21" s="5">
        <v>0</v>
      </c>
      <c r="G21" s="20">
        <v>0</v>
      </c>
      <c r="H21" s="20">
        <v>0</v>
      </c>
      <c r="I21" s="20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23">
        <f t="shared" si="0"/>
        <v>0</v>
      </c>
      <c r="Q21" s="24">
        <f t="shared" si="2"/>
        <v>0</v>
      </c>
      <c r="R21" s="18">
        <f t="shared" si="1"/>
        <v>0</v>
      </c>
    </row>
    <row r="22" spans="1:18" ht="78.75" x14ac:dyDescent="0.25">
      <c r="A22" s="12">
        <v>19</v>
      </c>
      <c r="B22" s="30" t="s">
        <v>36</v>
      </c>
      <c r="C22" s="31" t="s">
        <v>46</v>
      </c>
      <c r="D22" s="32">
        <v>31672</v>
      </c>
      <c r="E22" s="21">
        <v>22700</v>
      </c>
      <c r="F22" s="5">
        <v>12032</v>
      </c>
      <c r="G22" s="20">
        <v>0</v>
      </c>
      <c r="H22" s="20">
        <v>0</v>
      </c>
      <c r="I22" s="20">
        <v>18992</v>
      </c>
      <c r="J22" s="32">
        <v>49499</v>
      </c>
      <c r="K22" s="32">
        <v>56991</v>
      </c>
      <c r="L22" s="32">
        <v>84036</v>
      </c>
      <c r="M22" s="33">
        <v>82382</v>
      </c>
      <c r="N22" s="32">
        <v>76307</v>
      </c>
      <c r="O22" s="32">
        <v>70443</v>
      </c>
      <c r="P22" s="23">
        <f t="shared" si="0"/>
        <v>451330</v>
      </c>
      <c r="Q22" s="24">
        <f t="shared" si="2"/>
        <v>53724</v>
      </c>
      <c r="R22" s="18">
        <f t="shared" si="1"/>
        <v>505054</v>
      </c>
    </row>
    <row r="23" spans="1:18" ht="67.5" x14ac:dyDescent="0.25">
      <c r="A23" s="12">
        <v>20</v>
      </c>
      <c r="B23" s="30" t="s">
        <v>39</v>
      </c>
      <c r="C23" s="31" t="s">
        <v>47</v>
      </c>
      <c r="D23" s="32">
        <v>23721</v>
      </c>
      <c r="E23" s="5">
        <v>2354</v>
      </c>
      <c r="F23" s="5">
        <v>799</v>
      </c>
      <c r="G23" s="20">
        <v>259</v>
      </c>
      <c r="H23" s="20">
        <v>225</v>
      </c>
      <c r="I23" s="20">
        <v>7496</v>
      </c>
      <c r="J23" s="32">
        <v>26580</v>
      </c>
      <c r="K23" s="32">
        <v>34669</v>
      </c>
      <c r="L23" s="32">
        <v>45683</v>
      </c>
      <c r="M23" s="32">
        <v>31387</v>
      </c>
      <c r="N23" s="32">
        <v>37830</v>
      </c>
      <c r="O23" s="32">
        <v>31993</v>
      </c>
      <c r="P23" s="23">
        <f t="shared" si="0"/>
        <v>231863</v>
      </c>
      <c r="Q23" s="24">
        <f t="shared" si="2"/>
        <v>11133</v>
      </c>
      <c r="R23" s="18">
        <f t="shared" si="1"/>
        <v>242996</v>
      </c>
    </row>
    <row r="24" spans="1:18" ht="67.5" x14ac:dyDescent="0.25">
      <c r="A24" s="12">
        <v>21</v>
      </c>
      <c r="B24" s="30" t="s">
        <v>38</v>
      </c>
      <c r="C24" s="31" t="s">
        <v>42</v>
      </c>
      <c r="D24" s="32">
        <v>5226</v>
      </c>
      <c r="E24" s="5">
        <v>3767</v>
      </c>
      <c r="F24" s="5">
        <v>902</v>
      </c>
      <c r="G24" s="20">
        <v>0</v>
      </c>
      <c r="H24" s="20">
        <v>0</v>
      </c>
      <c r="I24" s="20">
        <v>4143</v>
      </c>
      <c r="J24" s="32">
        <v>8014</v>
      </c>
      <c r="K24" s="32">
        <v>10580</v>
      </c>
      <c r="L24" s="32">
        <v>12722</v>
      </c>
      <c r="M24" s="32">
        <v>12167</v>
      </c>
      <c r="N24" s="32">
        <v>12635</v>
      </c>
      <c r="O24" s="32">
        <v>11575</v>
      </c>
      <c r="P24" s="23">
        <f t="shared" si="0"/>
        <v>72919</v>
      </c>
      <c r="Q24" s="24">
        <f t="shared" si="2"/>
        <v>8812</v>
      </c>
      <c r="R24" s="18">
        <f t="shared" si="1"/>
        <v>81731</v>
      </c>
    </row>
    <row r="25" spans="1:18" ht="67.5" x14ac:dyDescent="0.25">
      <c r="A25" s="12">
        <v>22</v>
      </c>
      <c r="B25" s="30" t="s">
        <v>37</v>
      </c>
      <c r="C25" s="31" t="s">
        <v>48</v>
      </c>
      <c r="D25" s="32">
        <v>15089</v>
      </c>
      <c r="E25" s="5">
        <v>3210</v>
      </c>
      <c r="F25" s="5">
        <v>713</v>
      </c>
      <c r="G25" s="20">
        <v>11</v>
      </c>
      <c r="H25" s="20">
        <v>11</v>
      </c>
      <c r="I25" s="20">
        <v>665</v>
      </c>
      <c r="J25" s="32">
        <v>15552</v>
      </c>
      <c r="K25" s="32">
        <v>15365</v>
      </c>
      <c r="L25" s="32">
        <v>25048</v>
      </c>
      <c r="M25" s="32">
        <v>18893</v>
      </c>
      <c r="N25" s="32">
        <v>24299</v>
      </c>
      <c r="O25" s="32">
        <v>15300</v>
      </c>
      <c r="P25" s="23">
        <f t="shared" si="0"/>
        <v>129546</v>
      </c>
      <c r="Q25" s="24">
        <f t="shared" ref="Q25" si="6">SUM(E25+F25+G25+H25+I25)</f>
        <v>4610</v>
      </c>
      <c r="R25" s="18">
        <f t="shared" si="1"/>
        <v>134156</v>
      </c>
    </row>
    <row r="26" spans="1:18" ht="22.5" customHeight="1" x14ac:dyDescent="0.25">
      <c r="A26" s="14"/>
      <c r="B26" s="15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16"/>
      <c r="N26" s="16"/>
      <c r="O26" s="16"/>
      <c r="P26" s="25">
        <f>SUM(P3:P25)</f>
        <v>1672149</v>
      </c>
      <c r="Q26" s="25">
        <f>SUM(Q4:Q25)</f>
        <v>155268</v>
      </c>
      <c r="R26" s="19">
        <f>P26+Q26</f>
        <v>1827417</v>
      </c>
    </row>
    <row r="27" spans="1:18" x14ac:dyDescent="0.25">
      <c r="A27" s="13"/>
      <c r="B27" s="13"/>
      <c r="Q27" s="27"/>
      <c r="R27" s="17"/>
    </row>
  </sheetData>
  <mergeCells count="3">
    <mergeCell ref="C26:L26"/>
    <mergeCell ref="B2:R2"/>
    <mergeCell ref="K1:R1"/>
  </mergeCells>
  <pageMargins left="0.7" right="0.7" top="0.75" bottom="0.75" header="0.3" footer="0.3"/>
  <pageSetup paperSize="8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Prognozowane zużycie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Zajączkowska</dc:creator>
  <cp:lastModifiedBy>Agnieszka Zajączkowska</cp:lastModifiedBy>
  <cp:lastPrinted>2022-02-04T15:34:06Z</cp:lastPrinted>
  <dcterms:created xsi:type="dcterms:W3CDTF">2021-01-11T15:15:27Z</dcterms:created>
  <dcterms:modified xsi:type="dcterms:W3CDTF">2022-02-07T12:21:57Z</dcterms:modified>
</cp:coreProperties>
</file>