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CAE3403-6839-43AB-B8EB-28CCB641AC6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Arkusz1!$A$1:$O$155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6" i="1" l="1"/>
  <c r="O124" i="1"/>
  <c r="O127" i="1"/>
  <c r="O120" i="1"/>
  <c r="O123" i="1"/>
  <c r="O125" i="1"/>
  <c r="C125" i="1"/>
  <c r="J116" i="1"/>
  <c r="C73" i="1" l="1"/>
  <c r="C74" i="1"/>
  <c r="C72" i="1"/>
  <c r="C126" i="1"/>
  <c r="C124" i="1"/>
  <c r="C123" i="1"/>
  <c r="C128" i="1"/>
  <c r="K152" i="1" s="1"/>
  <c r="C120" i="1"/>
  <c r="K154" i="1" l="1"/>
  <c r="K153" i="1"/>
  <c r="G152" i="1"/>
  <c r="I68" i="1"/>
  <c r="N142" i="1"/>
  <c r="C148" i="1" s="1"/>
  <c r="M142" i="1"/>
  <c r="C147" i="1" s="1"/>
  <c r="K150" i="1" s="1"/>
  <c r="L142" i="1"/>
  <c r="C146" i="1" s="1"/>
  <c r="K142" i="1"/>
  <c r="C145" i="1" s="1"/>
  <c r="J142" i="1"/>
  <c r="C144" i="1" s="1"/>
  <c r="I142" i="1"/>
  <c r="N116" i="1"/>
  <c r="M116" i="1"/>
  <c r="L116" i="1"/>
  <c r="O122" i="1" s="1"/>
  <c r="C122" i="1" s="1"/>
  <c r="K116" i="1"/>
  <c r="O121" i="1" s="1"/>
  <c r="C121" i="1" s="1"/>
  <c r="I116" i="1"/>
  <c r="K68" i="1"/>
  <c r="C75" i="1" s="1"/>
  <c r="J68" i="1"/>
  <c r="K151" i="1" l="1"/>
  <c r="K149" i="1"/>
  <c r="L68" i="1"/>
  <c r="C76" i="1"/>
  <c r="C149" i="1"/>
  <c r="K148" i="1"/>
  <c r="E127" i="1"/>
  <c r="K147" i="1"/>
  <c r="O128" i="1"/>
  <c r="O142" i="1"/>
  <c r="O116" i="1"/>
  <c r="K155" i="1" l="1"/>
  <c r="L146" i="1"/>
</calcChain>
</file>

<file path=xl/sharedStrings.xml><?xml version="1.0" encoding="utf-8"?>
<sst xmlns="http://schemas.openxmlformats.org/spreadsheetml/2006/main" count="784" uniqueCount="260">
  <si>
    <t>Załącznik nr 2 do SIWZ</t>
  </si>
  <si>
    <t>OBIEKTY ZAMAWIAJĄCEGO/ODBIORCÓW KOŃCOWYCH KLASYFIKOWANE WEDŁUG CHARAKTERU ODBIORU:</t>
  </si>
  <si>
    <t>1. Oświetlenie uliczne</t>
  </si>
  <si>
    <t>L.P.</t>
  </si>
  <si>
    <t>Nazwa punktu poboru</t>
  </si>
  <si>
    <t>Lokalizacja punktu poboru Miejscowość /ulica</t>
  </si>
  <si>
    <t>Nr</t>
  </si>
  <si>
    <t>Kod</t>
  </si>
  <si>
    <t>Gmina (Poczta)</t>
  </si>
  <si>
    <t>Numer ewidencyjny</t>
  </si>
  <si>
    <t>Numer licznika</t>
  </si>
  <si>
    <t>Moc umowna</t>
  </si>
  <si>
    <t>Grupa Taryfowa</t>
  </si>
  <si>
    <t>Strefa dzienna</t>
  </si>
  <si>
    <t>C12b/C12w</t>
  </si>
  <si>
    <t>Strefa nocna</t>
  </si>
  <si>
    <t>C1b/C12w</t>
  </si>
  <si>
    <t>[kW]</t>
  </si>
  <si>
    <t>[kWh]</t>
  </si>
  <si>
    <t>1.</t>
  </si>
  <si>
    <t>Oświetlenie uliczne</t>
  </si>
  <si>
    <t>Lubieniec</t>
  </si>
  <si>
    <t>-</t>
  </si>
  <si>
    <t>21-007</t>
  </si>
  <si>
    <t>Mełgiew</t>
  </si>
  <si>
    <t>C12w</t>
  </si>
  <si>
    <t>2.</t>
  </si>
  <si>
    <t>Franciszków</t>
  </si>
  <si>
    <t>C12b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</si>
  <si>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</si>
  <si>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</si>
  <si>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</si>
  <si>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</si>
  <si>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</si>
  <si>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</si>
  <si>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</si>
  <si>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</si>
  <si>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</si>
  <si>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Minkowice</t>
  </si>
  <si>
    <t>12.</t>
  </si>
  <si>
    <t>13.</t>
  </si>
  <si>
    <t>Krepiec</t>
  </si>
  <si>
    <t>14.</t>
  </si>
  <si>
    <t>15.</t>
  </si>
  <si>
    <t>16.</t>
  </si>
  <si>
    <t>17.</t>
  </si>
  <si>
    <t>18.</t>
  </si>
  <si>
    <t>Podzamcze</t>
  </si>
  <si>
    <t>19.</t>
  </si>
  <si>
    <t>Janowice</t>
  </si>
  <si>
    <t>20.</t>
  </si>
  <si>
    <t>21.</t>
  </si>
  <si>
    <t>22.</t>
  </si>
  <si>
    <t>23.</t>
  </si>
  <si>
    <t>24.</t>
  </si>
  <si>
    <t>25.</t>
  </si>
  <si>
    <t>26.</t>
  </si>
  <si>
    <t>27.</t>
  </si>
  <si>
    <t>Dominów</t>
  </si>
  <si>
    <t>28.</t>
  </si>
  <si>
    <t>29.</t>
  </si>
  <si>
    <t>30.</t>
  </si>
  <si>
    <t>31.</t>
  </si>
  <si>
    <t>Żurawniki</t>
  </si>
  <si>
    <t>32.</t>
  </si>
  <si>
    <t>33.</t>
  </si>
  <si>
    <t>Trzeszkowice</t>
  </si>
  <si>
    <t>34.</t>
  </si>
  <si>
    <t>35.</t>
  </si>
  <si>
    <t>Krzesimów</t>
  </si>
  <si>
    <t>36.</t>
  </si>
  <si>
    <t>37.</t>
  </si>
  <si>
    <t>38.</t>
  </si>
  <si>
    <t>39.</t>
  </si>
  <si>
    <t>40.</t>
  </si>
  <si>
    <t>Janówek</t>
  </si>
  <si>
    <t>41.</t>
  </si>
  <si>
    <t>Józefów</t>
  </si>
  <si>
    <t>Trzeciaków</t>
  </si>
  <si>
    <t>Grupa taryfowa C:</t>
  </si>
  <si>
    <t>2. Obiekty kubaturowe</t>
  </si>
  <si>
    <t>Lokalizacja punktu poboru Miejscowość/ ulica</t>
  </si>
  <si>
    <t>Strefa całodobowa C11/G11</t>
  </si>
  <si>
    <t>Strefa szczyt</t>
  </si>
  <si>
    <t>C12a</t>
  </si>
  <si>
    <t>Strefa pozaszcz</t>
  </si>
  <si>
    <t>Strefa  dzienna</t>
  </si>
  <si>
    <t>C12b/ C12w</t>
  </si>
  <si>
    <t>Strefa  nocna</t>
  </si>
  <si>
    <t>Grupa taryfowa</t>
  </si>
  <si>
    <t>Remiza OSP Krępiec</t>
  </si>
  <si>
    <t xml:space="preserve">Krępiec ul. Szkolna </t>
  </si>
  <si>
    <t>C11</t>
  </si>
  <si>
    <t>Remiza OSP Krzesimów</t>
  </si>
  <si>
    <t xml:space="preserve">Krzesimów </t>
  </si>
  <si>
    <t>Remiza OSP Trzeszkowice</t>
  </si>
  <si>
    <t xml:space="preserve">Trzeszkowice </t>
  </si>
  <si>
    <t>Remiza OSP Żurawniki</t>
  </si>
  <si>
    <t xml:space="preserve">Żurawniki </t>
  </si>
  <si>
    <t>Remiza OSP Mełgiew</t>
  </si>
  <si>
    <t xml:space="preserve">Mełgiew ul. Kościelna </t>
  </si>
  <si>
    <t>Remiza OSP Minkowice</t>
  </si>
  <si>
    <t xml:space="preserve">Minkowice </t>
  </si>
  <si>
    <t>Remiza OSP Janowice</t>
  </si>
  <si>
    <t xml:space="preserve">Janowice </t>
  </si>
  <si>
    <t>Remiza OSP Józefów</t>
  </si>
  <si>
    <t xml:space="preserve">Józefów </t>
  </si>
  <si>
    <t>60A</t>
  </si>
  <si>
    <t>Remiza OSP Dominów</t>
  </si>
  <si>
    <t xml:space="preserve">Dominów </t>
  </si>
  <si>
    <t>81A</t>
  </si>
  <si>
    <t>Świetlica Jacków</t>
  </si>
  <si>
    <t xml:space="preserve">Jacków </t>
  </si>
  <si>
    <t xml:space="preserve">Budynek policji </t>
  </si>
  <si>
    <t>Orlik</t>
  </si>
  <si>
    <t>Mełgiew ul. Partyzancka</t>
  </si>
  <si>
    <t>Basen, przepompownia</t>
  </si>
  <si>
    <t xml:space="preserve">Mełgiew ul. Partyzancka </t>
  </si>
  <si>
    <t>Były budynek Urzędu Gminy</t>
  </si>
  <si>
    <t xml:space="preserve"> Noclegownia</t>
  </si>
  <si>
    <t>G11</t>
  </si>
  <si>
    <t>Budynek Urzędu Gminy "Panorama"</t>
  </si>
  <si>
    <t>Oświetlenie terenu rekreacyjnego dz. 501,502</t>
  </si>
  <si>
    <t>Budynek gospodarczy przy urzędzie gminy</t>
  </si>
  <si>
    <t>Ośrodek zdrowia</t>
  </si>
  <si>
    <t xml:space="preserve">Mełgiew ul.  Kościelna </t>
  </si>
  <si>
    <t>Świetlica Franciszków</t>
  </si>
  <si>
    <t xml:space="preserve">Franciszków ul. Szkolna </t>
  </si>
  <si>
    <t>Były budynek GOK</t>
  </si>
  <si>
    <t>"błonie" działka nr 371 Mełgiew</t>
  </si>
  <si>
    <t xml:space="preserve">Budynek szkoły Janówek </t>
  </si>
  <si>
    <t>Zespół Szkół Mełgiew</t>
  </si>
  <si>
    <t>Szkoła podstawowa im. Jana Brzechwy Jacków</t>
  </si>
  <si>
    <t>Szkoła podstawowa im. M. Konopnickiej Dominów</t>
  </si>
  <si>
    <t>Dominów 78</t>
  </si>
  <si>
    <t>Szkoła podstawowa im. Marii Wójcik Krępiec</t>
  </si>
  <si>
    <t xml:space="preserve">Krepiec ul. Szkolna </t>
  </si>
  <si>
    <t>Szkoła Krzesimów</t>
  </si>
  <si>
    <t>Szkoła Podzamcze</t>
  </si>
  <si>
    <t>Grupa taryfowa G:</t>
  </si>
  <si>
    <t>2. Obiekty sieci wodociągowej.</t>
  </si>
  <si>
    <t>Lokalizacja punktu poboru</t>
  </si>
  <si>
    <t>Strefa całodobowa C11</t>
  </si>
  <si>
    <t>Strefa I</t>
  </si>
  <si>
    <t>Strefa II</t>
  </si>
  <si>
    <t>Hydrofornia Mełgiew</t>
  </si>
  <si>
    <t>Mełgiew  ul. Milejowska</t>
  </si>
  <si>
    <t>Hydrofornia Jacków</t>
  </si>
  <si>
    <t xml:space="preserve"> Jacków </t>
  </si>
  <si>
    <t>Hydrofornia Trzeszkowice</t>
  </si>
  <si>
    <t>Hydrofornia Podzamcze</t>
  </si>
  <si>
    <t>Podzamcze dz.216/3</t>
  </si>
  <si>
    <t>Hydrofornia Dominów</t>
  </si>
  <si>
    <t>Dominów dz.319/5</t>
  </si>
  <si>
    <t>Hydrofornia Krępiec</t>
  </si>
  <si>
    <t>Nowy Krępiec ul. Spacerowa</t>
  </si>
  <si>
    <t>Studnia głębinowa</t>
  </si>
  <si>
    <t>SZCZEGÓŁOWY OPIS PRZEDMIOTU ZAMÓWIENIA</t>
  </si>
  <si>
    <t>Przedmiotem zamówienia jest zakup energii elektrycznej dla Gminy Mełgiew i jej jednostek organizacyjnych.</t>
  </si>
  <si>
    <t>Prognoza zużycia energii w okresie podlegającym zamówieniu -  36 miesięcy</t>
  </si>
  <si>
    <t>suma:</t>
  </si>
  <si>
    <t>Obliczenie mocy:</t>
  </si>
  <si>
    <t>w tym:</t>
  </si>
  <si>
    <t>C12a szczyt</t>
  </si>
  <si>
    <t>C12a pozaszcz</t>
  </si>
  <si>
    <t>C12b dz</t>
  </si>
  <si>
    <t>C12b noc</t>
  </si>
  <si>
    <t>C12w I dz</t>
  </si>
  <si>
    <t>C12w II n</t>
  </si>
  <si>
    <t>suma kontr:</t>
  </si>
  <si>
    <t>strefa całodobowa C11</t>
  </si>
  <si>
    <t>kWh</t>
  </si>
  <si>
    <t>strefa szczyt C12a:</t>
  </si>
  <si>
    <t>strefa pozaszczyt C12 a:</t>
  </si>
  <si>
    <t>strefa dzienna C12b:</t>
  </si>
  <si>
    <t>strefa nocna C12b:</t>
  </si>
  <si>
    <t>strefa dzienna C12w:</t>
  </si>
  <si>
    <t>strefa nocna C12w:</t>
  </si>
  <si>
    <t>strefa całodobowa G11:</t>
  </si>
  <si>
    <t>strefa całodobowa C11:</t>
  </si>
  <si>
    <t>strefa pozaszczt C12a:</t>
  </si>
  <si>
    <t>Szacowane zużycie energii elektrycznej czynnej [kWh] w okresie36 miesięcy  wynosi: 591230 kWh, z czego :</t>
  </si>
  <si>
    <t>strefa I C12b:</t>
  </si>
  <si>
    <t>strefa II C12b:</t>
  </si>
  <si>
    <t>strefa I C12w:</t>
  </si>
  <si>
    <t>strefa II C12w:</t>
  </si>
  <si>
    <t>Prognoza zużycia energii     w okresie podlegającym zamówieniu -  24 miesiące</t>
  </si>
  <si>
    <t xml:space="preserve">Szacowane zużycie energii elektrycznej czynnej [kWh] na cele oświetlenia ulicznego w okresie 24 miesięcy wynosi: 699890 kWh, z czego: </t>
  </si>
  <si>
    <t>24 m-ce</t>
  </si>
  <si>
    <r>
      <rPr>
        <sz val="11"/>
        <rFont val="Times New Roman"/>
        <family val="1"/>
        <charset val="238"/>
      </rPr>
      <t>Szacowane zużycie energii elektrycznej czynnej [kWh] w okresie 24 miesięcy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wynosi: 848 664 kWh, z czego:</t>
    </r>
  </si>
  <si>
    <t>suma kWh 24 m-cu ogółem:</t>
  </si>
  <si>
    <t>Kod PPE</t>
  </si>
  <si>
    <t>21-008</t>
  </si>
  <si>
    <t>21-009</t>
  </si>
  <si>
    <t>21-010</t>
  </si>
  <si>
    <t>21-011</t>
  </si>
  <si>
    <t>21-012</t>
  </si>
  <si>
    <t>21-013</t>
  </si>
  <si>
    <t>21-014</t>
  </si>
  <si>
    <t>PL_LUBD_0617002050_08</t>
  </si>
  <si>
    <t>00268131</t>
  </si>
  <si>
    <t>ZP.271.14.2020</t>
  </si>
  <si>
    <t>PL_LUBD_0617002017_06</t>
  </si>
  <si>
    <t xml:space="preserve">PL_LUBD_0617002037_04                    </t>
  </si>
  <si>
    <t>PL_LUBD_0617002035_00</t>
  </si>
  <si>
    <t>PL_LUBD_0617002038_06</t>
  </si>
  <si>
    <t xml:space="preserve">PL_LUBD_0617002036_02                     </t>
  </si>
  <si>
    <t>PL_LUBD_0617002021_03</t>
  </si>
  <si>
    <t>PL_LUBD_0617002020_01</t>
  </si>
  <si>
    <t>PL_LUBD_0617002019_00</t>
  </si>
  <si>
    <t>PL_LUBD_0617002018_08</t>
  </si>
  <si>
    <t xml:space="preserve">PL_LUBD_0617002044_07 </t>
  </si>
  <si>
    <t xml:space="preserve">PL_LUBD_0617002028_07 </t>
  </si>
  <si>
    <t>PL_LUBD_0617001986_02</t>
  </si>
  <si>
    <t>PL_LUBD_0617001998_05</t>
  </si>
  <si>
    <t>PL_LUBD_0617002029_09</t>
  </si>
  <si>
    <t>PL_LUBD_0617001983_06</t>
  </si>
  <si>
    <t>PL_LUBD_0617001993_05</t>
  </si>
  <si>
    <t>PL_LUBD_0617002083_01</t>
  </si>
  <si>
    <t>PL_LUBD_0617002002_07</t>
  </si>
  <si>
    <t>PL_LUBD_0617002009_01</t>
  </si>
  <si>
    <t>PL_LUBD_0617002054_06</t>
  </si>
  <si>
    <t xml:space="preserve">PL_LUBD_0617001999_07 </t>
  </si>
  <si>
    <t>PL_LUBD_0617002006_05</t>
  </si>
  <si>
    <t xml:space="preserve">PL_LUBD_0617002010_02                  </t>
  </si>
  <si>
    <t>PL_LUBD_0617002000_03</t>
  </si>
  <si>
    <t>PL_LUBD_0617001981_02</t>
  </si>
  <si>
    <t xml:space="preserve">PL_LUBD_0617002051_00                  </t>
  </si>
  <si>
    <t>PL_LUBD_0617002055_08</t>
  </si>
  <si>
    <t>PL_LUBD_0617002011_04</t>
  </si>
  <si>
    <t>PL_LUBD_0617002013_08</t>
  </si>
  <si>
    <t>PL_LUBD_0617002041_01</t>
  </si>
  <si>
    <t>PL_LUBD_0617002033_06</t>
  </si>
  <si>
    <t>PL_LUBD_0617002001_05</t>
  </si>
  <si>
    <t xml:space="preserve">PL_LUBD_0617002030_00 </t>
  </si>
  <si>
    <t xml:space="preserve">PL_LUBD_0617001990_09 </t>
  </si>
  <si>
    <t>PL_LUBD_0617002045_09</t>
  </si>
  <si>
    <t xml:space="preserve">PL_LUBD_0617001997_03 </t>
  </si>
  <si>
    <t xml:space="preserve">PL_LUBD_0617002053_04 </t>
  </si>
  <si>
    <t xml:space="preserve">PL_LUBD_0617002023_07 </t>
  </si>
  <si>
    <t xml:space="preserve">PL_LUBD_0617001988_06 </t>
  </si>
  <si>
    <t>PL_LUBD_0617001989_08</t>
  </si>
  <si>
    <t>PL_LUBD_0617002047_03</t>
  </si>
  <si>
    <t>PL_LUBD_0617002027_05</t>
  </si>
  <si>
    <t>PL_LUBD_0617002048_05</t>
  </si>
  <si>
    <t>PL_LUBD_0617002003_09</t>
  </si>
  <si>
    <t>PL_LUBD_0617002043_05</t>
  </si>
  <si>
    <t>PL_LUBD_0617002049_07</t>
  </si>
  <si>
    <t>PL_LUBD_0617032407_07</t>
  </si>
  <si>
    <t>PL_LUBD_0610022506_09</t>
  </si>
  <si>
    <t>PL_LUBD_0617032900_03</t>
  </si>
  <si>
    <t>PL_LUBD_0617032930_00</t>
  </si>
  <si>
    <t>PL_LUBD_0617032929_09</t>
  </si>
  <si>
    <t>11051810 91347039)</t>
  </si>
  <si>
    <t>271970)</t>
  </si>
  <si>
    <t>00267854 96726037</t>
  </si>
  <si>
    <t>00207317</t>
  </si>
  <si>
    <t>PL_LUBD_0617032928_07</t>
  </si>
  <si>
    <t>00292222</t>
  </si>
  <si>
    <t>00267859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</si>
</sst>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9" tint="-0.499984740745262"/>
      <name val="Times New Roman"/>
      <family val="1"/>
      <charset val="238"/>
    </font>
    <font>
      <b/>
      <sz val="14"/>
      <color theme="9" tint="-0.499984740745262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1"/>
      <color rgb="FF7030A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/>
    <xf numFmtId="0" fontId="1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1" fillId="0" borderId="1" xfId="0" applyNumberFormat="1" applyFont="1" applyBorder="1"/>
    <xf numFmtId="4" fontId="3" fillId="0" borderId="1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49" fontId="16" fillId="4" borderId="9" xfId="0" applyNumberFormat="1" applyFont="1" applyFill="1" applyBorder="1" applyAlignment="1">
      <alignment horizontal="center" vertical="center" wrapText="1"/>
    </xf>
    <xf numFmtId="49" fontId="15" fillId="4" borderId="9" xfId="0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  <xf numFmtId="0" fontId="15" fillId="4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1" fillId="0" borderId="0" xfId="0" applyNumberFormat="1" applyFont="1"/>
    <xf numFmtId="49" fontId="2" fillId="2" borderId="1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vertical="center"/>
    </xf>
    <xf numFmtId="49" fontId="15" fillId="4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4" borderId="8" xfId="0" applyNumberFormat="1" applyFont="1" applyFill="1" applyBorder="1" applyAlignment="1">
      <alignment horizontal="center" vertical="center" wrapText="1"/>
    </xf>
    <xf numFmtId="49" fontId="15" fillId="4" borderId="8" xfId="0" applyNumberFormat="1" applyFont="1" applyFill="1" applyBorder="1" applyAlignment="1">
      <alignment horizontal="center" vertical="center" wrapText="1"/>
    </xf>
    <xf numFmtId="49" fontId="15" fillId="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8"/>
  <sheetViews>
    <sheetView tabSelected="1" view="pageLayout" topLeftCell="A73" zoomScaleNormal="100" workbookViewId="0">
      <selection activeCell="G58" sqref="G58:H58"/>
    </sheetView>
  </sheetViews>
  <sheetFormatPr defaultColWidth="9.109375" defaultRowHeight="13.8" x14ac:dyDescent="0.25"/>
  <cols>
    <col min="1" max="1" width="5.6640625" style="2" customWidth="1"/>
    <col min="2" max="2" width="24.6640625" style="2" customWidth="1"/>
    <col min="3" max="3" width="14.109375" style="2" customWidth="1"/>
    <col min="4" max="4" width="9.109375" style="2" hidden="1" customWidth="1"/>
    <col min="5" max="5" width="13.6640625" style="2" hidden="1" customWidth="1"/>
    <col min="6" max="6" width="9.33203125" style="2" customWidth="1"/>
    <col min="7" max="7" width="21.5546875" style="2" customWidth="1"/>
    <col min="8" max="8" width="20.5546875" style="71" customWidth="1"/>
    <col min="9" max="9" width="10.88671875" style="18" customWidth="1"/>
    <col min="10" max="10" width="13" style="2" customWidth="1"/>
    <col min="11" max="11" width="13.44140625" style="2" customWidth="1"/>
    <col min="12" max="12" width="13.109375" style="2" bestFit="1" customWidth="1"/>
    <col min="13" max="14" width="9.109375" style="2"/>
    <col min="15" max="15" width="15" style="2" customWidth="1"/>
    <col min="16" max="16384" width="9.109375" style="2"/>
  </cols>
  <sheetData>
    <row r="1" spans="1:16" x14ac:dyDescent="0.25">
      <c r="A1" s="3"/>
      <c r="B1" s="3" t="s">
        <v>201</v>
      </c>
      <c r="C1" s="3"/>
      <c r="J1" s="92" t="s">
        <v>0</v>
      </c>
      <c r="K1" s="92"/>
      <c r="L1" s="92"/>
    </row>
    <row r="3" spans="1:16" x14ac:dyDescent="0.25">
      <c r="A3" s="2" t="s">
        <v>157</v>
      </c>
    </row>
    <row r="5" spans="1:16" x14ac:dyDescent="0.25">
      <c r="A5" s="1" t="s">
        <v>158</v>
      </c>
      <c r="B5" s="1"/>
      <c r="C5" s="1"/>
      <c r="D5" s="1"/>
      <c r="E5" s="1"/>
      <c r="F5" s="1"/>
      <c r="G5" s="1"/>
      <c r="H5" s="72"/>
      <c r="I5" s="19"/>
      <c r="J5" s="1"/>
    </row>
    <row r="7" spans="1:16" x14ac:dyDescent="0.25">
      <c r="A7" s="92" t="s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9" spans="1:16" x14ac:dyDescent="0.25">
      <c r="A9" s="1" t="s">
        <v>2</v>
      </c>
      <c r="B9" s="1"/>
    </row>
    <row r="10" spans="1:16" ht="72" customHeight="1" x14ac:dyDescent="0.25">
      <c r="A10" s="6" t="s">
        <v>3</v>
      </c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191</v>
      </c>
      <c r="H10" s="73" t="s">
        <v>10</v>
      </c>
      <c r="I10" s="7" t="s">
        <v>11</v>
      </c>
      <c r="J10" s="93" t="s">
        <v>186</v>
      </c>
      <c r="K10" s="93"/>
      <c r="L10" s="89" t="s">
        <v>12</v>
      </c>
      <c r="M10" s="5"/>
      <c r="N10" s="5"/>
      <c r="O10" s="5"/>
      <c r="P10" s="4"/>
    </row>
    <row r="11" spans="1:16" x14ac:dyDescent="0.25">
      <c r="A11" s="94"/>
      <c r="B11" s="94"/>
      <c r="C11" s="94"/>
      <c r="D11" s="94"/>
      <c r="E11" s="94"/>
      <c r="F11" s="94"/>
      <c r="G11" s="94"/>
      <c r="H11" s="96"/>
      <c r="I11" s="94"/>
      <c r="J11" s="17" t="s">
        <v>13</v>
      </c>
      <c r="K11" s="17" t="s">
        <v>15</v>
      </c>
      <c r="L11" s="90"/>
      <c r="M11" s="13"/>
      <c r="N11" s="13"/>
      <c r="O11" s="13"/>
    </row>
    <row r="12" spans="1:16" x14ac:dyDescent="0.25">
      <c r="A12" s="95"/>
      <c r="B12" s="95"/>
      <c r="C12" s="95"/>
      <c r="D12" s="95"/>
      <c r="E12" s="95"/>
      <c r="F12" s="95"/>
      <c r="G12" s="95"/>
      <c r="H12" s="97"/>
      <c r="I12" s="95"/>
      <c r="J12" s="17" t="s">
        <v>14</v>
      </c>
      <c r="K12" s="17" t="s">
        <v>16</v>
      </c>
      <c r="L12" s="91"/>
      <c r="M12" s="13"/>
      <c r="N12" s="13"/>
      <c r="O12" s="13"/>
    </row>
    <row r="13" spans="1:16" x14ac:dyDescent="0.25">
      <c r="A13" s="14"/>
      <c r="B13" s="14"/>
      <c r="C13" s="14"/>
      <c r="D13" s="14"/>
      <c r="E13" s="14"/>
      <c r="F13" s="14"/>
      <c r="G13" s="62"/>
      <c r="H13" s="74"/>
      <c r="I13" s="20" t="s">
        <v>17</v>
      </c>
      <c r="J13" s="14" t="s">
        <v>18</v>
      </c>
      <c r="K13" s="14" t="s">
        <v>18</v>
      </c>
      <c r="L13" s="14"/>
      <c r="M13" s="13"/>
      <c r="N13" s="13"/>
      <c r="O13" s="13"/>
    </row>
    <row r="14" spans="1:16" ht="26.4" x14ac:dyDescent="0.25">
      <c r="A14" s="14" t="s">
        <v>19</v>
      </c>
      <c r="B14" s="14" t="s">
        <v>20</v>
      </c>
      <c r="C14" s="14" t="s">
        <v>21</v>
      </c>
      <c r="D14" s="14" t="s">
        <v>22</v>
      </c>
      <c r="E14" s="14" t="s">
        <v>23</v>
      </c>
      <c r="F14" s="60" t="s">
        <v>24</v>
      </c>
      <c r="G14" s="69" t="s">
        <v>199</v>
      </c>
      <c r="H14" s="75" t="s">
        <v>200</v>
      </c>
      <c r="I14" s="61">
        <v>11</v>
      </c>
      <c r="J14" s="40">
        <v>4320</v>
      </c>
      <c r="K14" s="40">
        <v>13126.67</v>
      </c>
      <c r="L14" s="14" t="s">
        <v>25</v>
      </c>
      <c r="M14" s="13"/>
      <c r="N14" s="13"/>
      <c r="O14" s="13"/>
    </row>
    <row r="15" spans="1:16" ht="26.4" x14ac:dyDescent="0.25">
      <c r="A15" s="14" t="s">
        <v>26</v>
      </c>
      <c r="B15" s="14" t="s">
        <v>20</v>
      </c>
      <c r="C15" s="14" t="s">
        <v>27</v>
      </c>
      <c r="D15" s="14" t="s">
        <v>22</v>
      </c>
      <c r="E15" s="14" t="s">
        <v>23</v>
      </c>
      <c r="F15" s="60" t="s">
        <v>24</v>
      </c>
      <c r="G15" s="70" t="s">
        <v>202</v>
      </c>
      <c r="H15" s="76">
        <v>29426135</v>
      </c>
      <c r="I15" s="86">
        <v>4</v>
      </c>
      <c r="J15" s="40">
        <v>1680</v>
      </c>
      <c r="K15" s="40">
        <v>2800</v>
      </c>
      <c r="L15" s="14" t="s">
        <v>28</v>
      </c>
      <c r="M15" s="13"/>
      <c r="N15" s="13"/>
      <c r="O15" s="13"/>
    </row>
    <row r="16" spans="1:16" ht="26.4" x14ac:dyDescent="0.25">
      <c r="A16" s="14" t="s">
        <v>29</v>
      </c>
      <c r="B16" s="14" t="s">
        <v>20</v>
      </c>
      <c r="C16" s="14" t="s">
        <v>27</v>
      </c>
      <c r="D16" s="14" t="s">
        <v>22</v>
      </c>
      <c r="E16" s="14" t="s">
        <v>23</v>
      </c>
      <c r="F16" s="60" t="s">
        <v>24</v>
      </c>
      <c r="G16" s="70" t="s">
        <v>203</v>
      </c>
      <c r="H16" s="77">
        <v>95396538</v>
      </c>
      <c r="I16" s="86">
        <v>5</v>
      </c>
      <c r="J16" s="40">
        <v>3680</v>
      </c>
      <c r="K16" s="40">
        <v>13440</v>
      </c>
      <c r="L16" s="14" t="s">
        <v>25</v>
      </c>
      <c r="M16" s="13"/>
      <c r="N16" s="13"/>
      <c r="O16" s="13"/>
    </row>
    <row r="17" spans="1:15" ht="26.4" x14ac:dyDescent="0.25">
      <c r="A17" s="14" t="s">
        <v>30</v>
      </c>
      <c r="B17" s="14" t="s">
        <v>20</v>
      </c>
      <c r="C17" s="14" t="s">
        <v>27</v>
      </c>
      <c r="D17" s="14" t="s">
        <v>22</v>
      </c>
      <c r="E17" s="14" t="s">
        <v>23</v>
      </c>
      <c r="F17" s="60" t="s">
        <v>24</v>
      </c>
      <c r="G17" s="70" t="s">
        <v>204</v>
      </c>
      <c r="H17" s="76" t="s">
        <v>258</v>
      </c>
      <c r="I17" s="61">
        <v>11</v>
      </c>
      <c r="J17" s="40">
        <v>10566.67</v>
      </c>
      <c r="K17" s="40">
        <v>13440</v>
      </c>
      <c r="L17" s="14" t="s">
        <v>25</v>
      </c>
      <c r="M17" s="13"/>
      <c r="N17" s="13"/>
      <c r="O17" s="13"/>
    </row>
    <row r="18" spans="1:15" ht="26.4" x14ac:dyDescent="0.25">
      <c r="A18" s="14" t="s">
        <v>31</v>
      </c>
      <c r="B18" s="14" t="s">
        <v>20</v>
      </c>
      <c r="C18" s="14" t="s">
        <v>27</v>
      </c>
      <c r="D18" s="14" t="s">
        <v>22</v>
      </c>
      <c r="E18" s="14" t="s">
        <v>23</v>
      </c>
      <c r="F18" s="60" t="s">
        <v>24</v>
      </c>
      <c r="G18" s="70" t="s">
        <v>205</v>
      </c>
      <c r="H18" s="76" t="s">
        <v>259</v>
      </c>
      <c r="I18" s="61">
        <v>11</v>
      </c>
      <c r="J18" s="40">
        <v>3686.67</v>
      </c>
      <c r="K18" s="40">
        <v>3933.33</v>
      </c>
      <c r="L18" s="14" t="s">
        <v>25</v>
      </c>
      <c r="M18" s="13"/>
      <c r="N18" s="13"/>
      <c r="O18" s="13"/>
    </row>
    <row r="19" spans="1:15" ht="26.4" x14ac:dyDescent="0.25">
      <c r="A19" s="14" t="s">
        <v>32</v>
      </c>
      <c r="B19" s="14" t="s">
        <v>20</v>
      </c>
      <c r="C19" s="14" t="s">
        <v>27</v>
      </c>
      <c r="D19" s="14" t="s">
        <v>22</v>
      </c>
      <c r="E19" s="14" t="s">
        <v>23</v>
      </c>
      <c r="F19" s="60" t="s">
        <v>24</v>
      </c>
      <c r="G19" s="70" t="s">
        <v>206</v>
      </c>
      <c r="H19" s="76">
        <v>95396429</v>
      </c>
      <c r="I19" s="61">
        <v>5</v>
      </c>
      <c r="J19" s="40">
        <v>1866.67</v>
      </c>
      <c r="K19" s="40">
        <v>5000</v>
      </c>
      <c r="L19" s="14" t="s">
        <v>25</v>
      </c>
      <c r="M19" s="13"/>
      <c r="N19" s="13"/>
      <c r="O19" s="13"/>
    </row>
    <row r="20" spans="1:15" ht="26.4" x14ac:dyDescent="0.25">
      <c r="A20" s="14" t="s">
        <v>33</v>
      </c>
      <c r="B20" s="14" t="s">
        <v>20</v>
      </c>
      <c r="C20" s="14" t="s">
        <v>27</v>
      </c>
      <c r="D20" s="14" t="s">
        <v>22</v>
      </c>
      <c r="E20" s="14" t="s">
        <v>23</v>
      </c>
      <c r="F20" s="60" t="s">
        <v>24</v>
      </c>
      <c r="G20" s="70" t="s">
        <v>207</v>
      </c>
      <c r="H20" s="76">
        <v>270441</v>
      </c>
      <c r="I20" s="61">
        <v>14</v>
      </c>
      <c r="J20" s="40">
        <v>6400</v>
      </c>
      <c r="K20" s="40">
        <v>11533.33</v>
      </c>
      <c r="L20" s="14" t="s">
        <v>25</v>
      </c>
      <c r="M20" s="13"/>
      <c r="N20" s="13"/>
      <c r="O20" s="13"/>
    </row>
    <row r="21" spans="1:15" ht="26.4" x14ac:dyDescent="0.25">
      <c r="A21" s="14" t="s">
        <v>34</v>
      </c>
      <c r="B21" s="14" t="s">
        <v>20</v>
      </c>
      <c r="C21" s="14" t="s">
        <v>27</v>
      </c>
      <c r="D21" s="14" t="s">
        <v>22</v>
      </c>
      <c r="E21" s="14" t="s">
        <v>23</v>
      </c>
      <c r="F21" s="60" t="s">
        <v>24</v>
      </c>
      <c r="G21" s="70" t="s">
        <v>208</v>
      </c>
      <c r="H21" s="76">
        <v>82378</v>
      </c>
      <c r="I21" s="61">
        <v>11</v>
      </c>
      <c r="J21" s="40">
        <v>36933.33</v>
      </c>
      <c r="K21" s="40">
        <v>60100</v>
      </c>
      <c r="L21" s="14" t="s">
        <v>28</v>
      </c>
      <c r="M21" s="13"/>
      <c r="N21" s="13"/>
      <c r="O21" s="13"/>
    </row>
    <row r="22" spans="1:15" ht="27" thickBot="1" x14ac:dyDescent="0.3">
      <c r="A22" s="14" t="s">
        <v>35</v>
      </c>
      <c r="B22" s="14" t="s">
        <v>20</v>
      </c>
      <c r="C22" s="14" t="s">
        <v>27</v>
      </c>
      <c r="D22" s="14" t="s">
        <v>22</v>
      </c>
      <c r="E22" s="14" t="s">
        <v>23</v>
      </c>
      <c r="F22" s="60" t="s">
        <v>24</v>
      </c>
      <c r="G22" s="63" t="s">
        <v>209</v>
      </c>
      <c r="H22" s="66">
        <v>83419</v>
      </c>
      <c r="I22" s="61">
        <v>11</v>
      </c>
      <c r="J22" s="40">
        <v>22000</v>
      </c>
      <c r="K22" s="40">
        <v>4333.33</v>
      </c>
      <c r="L22" s="14" t="s">
        <v>28</v>
      </c>
      <c r="M22" s="13"/>
      <c r="N22" s="13"/>
      <c r="O22" s="13"/>
    </row>
    <row r="23" spans="1:15" ht="27" thickBot="1" x14ac:dyDescent="0.3">
      <c r="A23" s="14" t="s">
        <v>36</v>
      </c>
      <c r="B23" s="14" t="s">
        <v>20</v>
      </c>
      <c r="C23" s="14" t="s">
        <v>27</v>
      </c>
      <c r="D23" s="14" t="s">
        <v>22</v>
      </c>
      <c r="E23" s="14" t="s">
        <v>23</v>
      </c>
      <c r="F23" s="60" t="s">
        <v>24</v>
      </c>
      <c r="G23" s="63" t="s">
        <v>210</v>
      </c>
      <c r="H23" s="65">
        <v>82381</v>
      </c>
      <c r="I23" s="61">
        <v>11</v>
      </c>
      <c r="J23" s="40">
        <v>6866.67</v>
      </c>
      <c r="K23" s="40">
        <v>15440</v>
      </c>
      <c r="L23" s="14" t="s">
        <v>28</v>
      </c>
      <c r="M23" s="13"/>
      <c r="N23" s="13"/>
      <c r="O23" s="13"/>
    </row>
    <row r="24" spans="1:15" ht="27" thickBot="1" x14ac:dyDescent="0.3">
      <c r="A24" s="14" t="s">
        <v>37</v>
      </c>
      <c r="B24" s="14" t="s">
        <v>20</v>
      </c>
      <c r="C24" s="14" t="s">
        <v>38</v>
      </c>
      <c r="D24" s="14" t="s">
        <v>22</v>
      </c>
      <c r="E24" s="14" t="s">
        <v>23</v>
      </c>
      <c r="F24" s="14" t="s">
        <v>24</v>
      </c>
      <c r="G24" s="64" t="s">
        <v>211</v>
      </c>
      <c r="H24" s="78">
        <v>2769173283187490</v>
      </c>
      <c r="I24" s="20">
        <v>3</v>
      </c>
      <c r="J24" s="40">
        <v>3600</v>
      </c>
      <c r="K24" s="40">
        <v>7600</v>
      </c>
      <c r="L24" s="14" t="s">
        <v>28</v>
      </c>
      <c r="M24" s="13"/>
      <c r="N24" s="13"/>
      <c r="O24" s="13"/>
    </row>
    <row r="25" spans="1:15" ht="27" thickBot="1" x14ac:dyDescent="0.3">
      <c r="A25" s="14" t="s">
        <v>39</v>
      </c>
      <c r="B25" s="14" t="s">
        <v>20</v>
      </c>
      <c r="C25" s="14" t="s">
        <v>38</v>
      </c>
      <c r="D25" s="14" t="s">
        <v>22</v>
      </c>
      <c r="E25" s="14" t="s">
        <v>23</v>
      </c>
      <c r="F25" s="14" t="s">
        <v>24</v>
      </c>
      <c r="G25" s="58" t="s">
        <v>212</v>
      </c>
      <c r="H25" s="65">
        <v>2769196383187450</v>
      </c>
      <c r="I25" s="20">
        <v>3</v>
      </c>
      <c r="J25" s="40">
        <v>2000</v>
      </c>
      <c r="K25" s="40">
        <v>2333.33</v>
      </c>
      <c r="L25" s="14" t="s">
        <v>28</v>
      </c>
      <c r="M25" s="13"/>
      <c r="N25" s="13"/>
      <c r="O25" s="13"/>
    </row>
    <row r="26" spans="1:15" ht="27" thickBot="1" x14ac:dyDescent="0.3">
      <c r="A26" s="14" t="s">
        <v>40</v>
      </c>
      <c r="B26" s="14" t="s">
        <v>20</v>
      </c>
      <c r="C26" s="14" t="s">
        <v>41</v>
      </c>
      <c r="D26" s="14" t="s">
        <v>22</v>
      </c>
      <c r="E26" s="14" t="s">
        <v>23</v>
      </c>
      <c r="F26" s="14" t="s">
        <v>24</v>
      </c>
      <c r="G26" s="59" t="s">
        <v>213</v>
      </c>
      <c r="H26" s="66">
        <v>29685134</v>
      </c>
      <c r="I26" s="20">
        <v>5</v>
      </c>
      <c r="J26" s="40">
        <v>4200</v>
      </c>
      <c r="K26" s="40">
        <v>4333.33</v>
      </c>
      <c r="L26" s="14" t="s">
        <v>28</v>
      </c>
      <c r="M26" s="13"/>
      <c r="N26" s="13"/>
      <c r="O26" s="13"/>
    </row>
    <row r="27" spans="1:15" ht="27" thickBot="1" x14ac:dyDescent="0.3">
      <c r="A27" s="14" t="s">
        <v>42</v>
      </c>
      <c r="B27" s="14" t="s">
        <v>20</v>
      </c>
      <c r="C27" s="14" t="s">
        <v>41</v>
      </c>
      <c r="D27" s="14" t="s">
        <v>22</v>
      </c>
      <c r="E27" s="14" t="s">
        <v>23</v>
      </c>
      <c r="F27" s="14" t="s">
        <v>24</v>
      </c>
      <c r="G27" s="59" t="s">
        <v>214</v>
      </c>
      <c r="H27" s="66">
        <v>1175400500244200</v>
      </c>
      <c r="I27" s="20">
        <v>14</v>
      </c>
      <c r="J27" s="40">
        <v>3533.33</v>
      </c>
      <c r="K27" s="40">
        <v>3000</v>
      </c>
      <c r="L27" s="14" t="s">
        <v>28</v>
      </c>
      <c r="M27" s="13"/>
      <c r="N27" s="13"/>
      <c r="O27" s="13"/>
    </row>
    <row r="28" spans="1:15" ht="27" thickBot="1" x14ac:dyDescent="0.3">
      <c r="A28" s="14" t="s">
        <v>43</v>
      </c>
      <c r="B28" s="14" t="s">
        <v>20</v>
      </c>
      <c r="C28" s="14" t="s">
        <v>41</v>
      </c>
      <c r="D28" s="14" t="s">
        <v>22</v>
      </c>
      <c r="E28" s="14" t="s">
        <v>23</v>
      </c>
      <c r="F28" s="14" t="s">
        <v>24</v>
      </c>
      <c r="G28" s="59" t="s">
        <v>215</v>
      </c>
      <c r="H28" s="66">
        <v>2802296783127310</v>
      </c>
      <c r="I28" s="20">
        <v>5</v>
      </c>
      <c r="J28" s="40">
        <v>5933.33</v>
      </c>
      <c r="K28" s="40">
        <v>5600</v>
      </c>
      <c r="L28" s="14" t="s">
        <v>28</v>
      </c>
      <c r="M28" s="13"/>
      <c r="N28" s="13"/>
      <c r="O28" s="13"/>
    </row>
    <row r="29" spans="1:15" ht="27" thickBot="1" x14ac:dyDescent="0.3">
      <c r="A29" s="14" t="s">
        <v>44</v>
      </c>
      <c r="B29" s="14" t="s">
        <v>20</v>
      </c>
      <c r="C29" s="14" t="s">
        <v>41</v>
      </c>
      <c r="D29" s="14" t="s">
        <v>22</v>
      </c>
      <c r="E29" s="14" t="s">
        <v>23</v>
      </c>
      <c r="F29" s="14" t="s">
        <v>24</v>
      </c>
      <c r="G29" s="57" t="s">
        <v>216</v>
      </c>
      <c r="H29" s="79">
        <v>14749761</v>
      </c>
      <c r="I29" s="20">
        <v>18</v>
      </c>
      <c r="J29" s="40">
        <v>7040</v>
      </c>
      <c r="K29" s="40">
        <v>12133.33</v>
      </c>
      <c r="L29" s="14" t="s">
        <v>28</v>
      </c>
      <c r="M29" s="13"/>
      <c r="N29" s="13"/>
      <c r="O29" s="13"/>
    </row>
    <row r="30" spans="1:15" ht="27" thickBot="1" x14ac:dyDescent="0.3">
      <c r="A30" s="14" t="s">
        <v>45</v>
      </c>
      <c r="B30" s="14" t="s">
        <v>20</v>
      </c>
      <c r="C30" s="14" t="s">
        <v>41</v>
      </c>
      <c r="D30" s="14" t="s">
        <v>22</v>
      </c>
      <c r="E30" s="14" t="s">
        <v>23</v>
      </c>
      <c r="F30" s="14" t="s">
        <v>24</v>
      </c>
      <c r="G30" s="59" t="s">
        <v>217</v>
      </c>
      <c r="H30" s="80" t="s">
        <v>253</v>
      </c>
      <c r="I30" s="20">
        <v>14</v>
      </c>
      <c r="J30" s="40">
        <v>2966.67</v>
      </c>
      <c r="K30" s="40">
        <v>4666.67</v>
      </c>
      <c r="L30" s="14" t="s">
        <v>28</v>
      </c>
      <c r="M30" s="13"/>
      <c r="N30" s="13"/>
      <c r="O30" s="13"/>
    </row>
    <row r="31" spans="1:15" ht="27" thickBot="1" x14ac:dyDescent="0.3">
      <c r="A31" s="14" t="s">
        <v>46</v>
      </c>
      <c r="B31" s="14" t="s">
        <v>20</v>
      </c>
      <c r="C31" s="14" t="s">
        <v>47</v>
      </c>
      <c r="D31" s="14" t="s">
        <v>22</v>
      </c>
      <c r="E31" s="14" t="s">
        <v>23</v>
      </c>
      <c r="F31" s="14" t="s">
        <v>24</v>
      </c>
      <c r="G31" s="67" t="s">
        <v>218</v>
      </c>
      <c r="H31" s="75">
        <v>83127306</v>
      </c>
      <c r="I31" s="61">
        <v>5</v>
      </c>
      <c r="J31" s="40">
        <v>6600</v>
      </c>
      <c r="K31" s="40">
        <v>16573.330000000002</v>
      </c>
      <c r="L31" s="14" t="s">
        <v>25</v>
      </c>
      <c r="M31" s="13"/>
      <c r="N31" s="13"/>
      <c r="O31" s="13"/>
    </row>
    <row r="32" spans="1:15" ht="27" thickBot="1" x14ac:dyDescent="0.3">
      <c r="A32" s="14" t="s">
        <v>48</v>
      </c>
      <c r="B32" s="14" t="s">
        <v>20</v>
      </c>
      <c r="C32" s="14" t="s">
        <v>49</v>
      </c>
      <c r="D32" s="14" t="s">
        <v>22</v>
      </c>
      <c r="E32" s="14" t="s">
        <v>23</v>
      </c>
      <c r="F32" s="14" t="s">
        <v>24</v>
      </c>
      <c r="G32" s="58" t="s">
        <v>219</v>
      </c>
      <c r="H32" s="66" t="s">
        <v>254</v>
      </c>
      <c r="I32" s="20">
        <v>4</v>
      </c>
      <c r="J32" s="40">
        <v>7266.67</v>
      </c>
      <c r="K32" s="40">
        <v>12400</v>
      </c>
      <c r="L32" s="14" t="s">
        <v>25</v>
      </c>
      <c r="M32" s="13"/>
      <c r="N32" s="13"/>
      <c r="O32" s="13"/>
    </row>
    <row r="33" spans="1:15" ht="27" thickBot="1" x14ac:dyDescent="0.3">
      <c r="A33" s="14" t="s">
        <v>50</v>
      </c>
      <c r="B33" s="14" t="s">
        <v>20</v>
      </c>
      <c r="C33" s="14" t="s">
        <v>49</v>
      </c>
      <c r="D33" s="14" t="s">
        <v>22</v>
      </c>
      <c r="E33" s="14" t="s">
        <v>23</v>
      </c>
      <c r="F33" s="14" t="s">
        <v>24</v>
      </c>
      <c r="G33" s="58" t="s">
        <v>220</v>
      </c>
      <c r="H33" s="66">
        <v>61266599</v>
      </c>
      <c r="I33" s="20">
        <v>3</v>
      </c>
      <c r="J33" s="40">
        <v>2100</v>
      </c>
      <c r="K33" s="40">
        <v>3466.67</v>
      </c>
      <c r="L33" s="14" t="s">
        <v>25</v>
      </c>
      <c r="M33" s="13"/>
      <c r="N33" s="13"/>
      <c r="O33" s="13"/>
    </row>
    <row r="34" spans="1:15" ht="27" thickBot="1" x14ac:dyDescent="0.3">
      <c r="A34" s="14" t="s">
        <v>51</v>
      </c>
      <c r="B34" s="14" t="s">
        <v>20</v>
      </c>
      <c r="C34" s="14" t="s">
        <v>24</v>
      </c>
      <c r="D34" s="14" t="s">
        <v>22</v>
      </c>
      <c r="E34" s="14" t="s">
        <v>23</v>
      </c>
      <c r="F34" s="14" t="s">
        <v>24</v>
      </c>
      <c r="G34" s="58" t="s">
        <v>221</v>
      </c>
      <c r="H34" s="65">
        <v>61266501</v>
      </c>
      <c r="I34" s="20">
        <v>4</v>
      </c>
      <c r="J34" s="40">
        <v>5600</v>
      </c>
      <c r="K34" s="40">
        <v>15600</v>
      </c>
      <c r="L34" s="14" t="s">
        <v>25</v>
      </c>
      <c r="M34" s="13"/>
      <c r="N34" s="13"/>
      <c r="O34" s="13"/>
    </row>
    <row r="35" spans="1:15" ht="27" thickBot="1" x14ac:dyDescent="0.3">
      <c r="A35" s="14" t="s">
        <v>52</v>
      </c>
      <c r="B35" s="14" t="s">
        <v>20</v>
      </c>
      <c r="C35" s="14" t="s">
        <v>24</v>
      </c>
      <c r="D35" s="14" t="s">
        <v>22</v>
      </c>
      <c r="E35" s="14" t="s">
        <v>23</v>
      </c>
      <c r="F35" s="14" t="s">
        <v>24</v>
      </c>
      <c r="G35" s="64" t="s">
        <v>222</v>
      </c>
      <c r="H35" s="78">
        <v>61266587</v>
      </c>
      <c r="I35" s="20">
        <v>14</v>
      </c>
      <c r="J35" s="40">
        <v>7200</v>
      </c>
      <c r="K35" s="40">
        <v>10000</v>
      </c>
      <c r="L35" s="14" t="s">
        <v>28</v>
      </c>
      <c r="M35" s="13"/>
      <c r="N35" s="13"/>
      <c r="O35" s="13"/>
    </row>
    <row r="36" spans="1:15" ht="27" thickBot="1" x14ac:dyDescent="0.3">
      <c r="A36" s="14" t="s">
        <v>53</v>
      </c>
      <c r="B36" s="14" t="s">
        <v>20</v>
      </c>
      <c r="C36" s="14" t="s">
        <v>24</v>
      </c>
      <c r="D36" s="14" t="s">
        <v>22</v>
      </c>
      <c r="E36" s="14" t="s">
        <v>23</v>
      </c>
      <c r="F36" s="14" t="s">
        <v>24</v>
      </c>
      <c r="G36" s="58" t="s">
        <v>223</v>
      </c>
      <c r="H36" s="65">
        <v>268198</v>
      </c>
      <c r="I36" s="20">
        <v>18</v>
      </c>
      <c r="J36" s="40">
        <v>9533.33</v>
      </c>
      <c r="K36" s="40">
        <v>12666.67</v>
      </c>
      <c r="L36" s="14" t="s">
        <v>25</v>
      </c>
      <c r="M36" s="13"/>
      <c r="N36" s="13"/>
      <c r="O36" s="13"/>
    </row>
    <row r="37" spans="1:15" ht="27" thickBot="1" x14ac:dyDescent="0.3">
      <c r="A37" s="14" t="s">
        <v>54</v>
      </c>
      <c r="B37" s="14" t="s">
        <v>20</v>
      </c>
      <c r="C37" s="14" t="s">
        <v>24</v>
      </c>
      <c r="D37" s="14" t="s">
        <v>22</v>
      </c>
      <c r="E37" s="14" t="s">
        <v>23</v>
      </c>
      <c r="F37" s="14" t="s">
        <v>24</v>
      </c>
      <c r="G37" s="58" t="s">
        <v>224</v>
      </c>
      <c r="H37" s="65" t="s">
        <v>255</v>
      </c>
      <c r="I37" s="20">
        <v>14</v>
      </c>
      <c r="J37" s="40">
        <v>5766.57</v>
      </c>
      <c r="K37" s="40">
        <v>8800</v>
      </c>
      <c r="L37" s="14" t="s">
        <v>25</v>
      </c>
      <c r="M37" s="13"/>
      <c r="N37" s="13"/>
      <c r="O37" s="13"/>
    </row>
    <row r="38" spans="1:15" ht="27" thickBot="1" x14ac:dyDescent="0.3">
      <c r="A38" s="14" t="s">
        <v>55</v>
      </c>
      <c r="B38" s="14" t="s">
        <v>20</v>
      </c>
      <c r="C38" s="14" t="s">
        <v>24</v>
      </c>
      <c r="D38" s="14" t="s">
        <v>22</v>
      </c>
      <c r="E38" s="14" t="s">
        <v>23</v>
      </c>
      <c r="F38" s="14" t="s">
        <v>24</v>
      </c>
      <c r="G38" s="58" t="s">
        <v>225</v>
      </c>
      <c r="H38" s="65">
        <v>227120</v>
      </c>
      <c r="I38" s="20">
        <v>4</v>
      </c>
      <c r="J38" s="40">
        <v>4266.67</v>
      </c>
      <c r="K38" s="40">
        <v>9826.67</v>
      </c>
      <c r="L38" s="14" t="s">
        <v>25</v>
      </c>
      <c r="M38" s="13"/>
      <c r="N38" s="13"/>
      <c r="O38" s="13"/>
    </row>
    <row r="39" spans="1:15" ht="27" thickBot="1" x14ac:dyDescent="0.3">
      <c r="A39" s="14" t="s">
        <v>56</v>
      </c>
      <c r="B39" s="14" t="s">
        <v>20</v>
      </c>
      <c r="C39" s="14" t="s">
        <v>24</v>
      </c>
      <c r="D39" s="14" t="s">
        <v>22</v>
      </c>
      <c r="E39" s="14" t="s">
        <v>23</v>
      </c>
      <c r="F39" s="14" t="s">
        <v>24</v>
      </c>
      <c r="G39" s="58" t="s">
        <v>226</v>
      </c>
      <c r="H39" s="65">
        <v>95396536</v>
      </c>
      <c r="I39" s="20">
        <v>5</v>
      </c>
      <c r="J39" s="40">
        <v>2066.67</v>
      </c>
      <c r="K39" s="40">
        <v>4113.33</v>
      </c>
      <c r="L39" s="14" t="s">
        <v>25</v>
      </c>
      <c r="M39" s="13"/>
      <c r="N39" s="13"/>
      <c r="O39" s="13"/>
    </row>
    <row r="40" spans="1:15" ht="27" thickBot="1" x14ac:dyDescent="0.3">
      <c r="A40" s="14" t="s">
        <v>57</v>
      </c>
      <c r="B40" s="14" t="s">
        <v>20</v>
      </c>
      <c r="C40" s="14" t="s">
        <v>58</v>
      </c>
      <c r="D40" s="14" t="s">
        <v>22</v>
      </c>
      <c r="E40" s="14" t="s">
        <v>23</v>
      </c>
      <c r="F40" s="14" t="s">
        <v>24</v>
      </c>
      <c r="G40" s="58" t="s">
        <v>227</v>
      </c>
      <c r="H40" s="65">
        <v>95396549</v>
      </c>
      <c r="I40" s="20">
        <v>4</v>
      </c>
      <c r="J40" s="40">
        <v>3366.67</v>
      </c>
      <c r="K40" s="40">
        <v>6133.33</v>
      </c>
      <c r="L40" s="14" t="s">
        <v>25</v>
      </c>
      <c r="M40" s="13"/>
      <c r="N40" s="13"/>
      <c r="O40" s="13"/>
    </row>
    <row r="41" spans="1:15" ht="27" thickBot="1" x14ac:dyDescent="0.3">
      <c r="A41" s="14" t="s">
        <v>59</v>
      </c>
      <c r="B41" s="14" t="s">
        <v>20</v>
      </c>
      <c r="C41" s="14" t="s">
        <v>58</v>
      </c>
      <c r="D41" s="14" t="s">
        <v>22</v>
      </c>
      <c r="E41" s="14" t="s">
        <v>23</v>
      </c>
      <c r="F41" s="14" t="s">
        <v>24</v>
      </c>
      <c r="G41" s="58" t="s">
        <v>228</v>
      </c>
      <c r="H41" s="66">
        <v>61266548</v>
      </c>
      <c r="I41" s="20">
        <v>5</v>
      </c>
      <c r="J41" s="40">
        <v>4533.33</v>
      </c>
      <c r="K41" s="40">
        <v>7233.33</v>
      </c>
      <c r="L41" s="14" t="s">
        <v>25</v>
      </c>
      <c r="M41" s="13"/>
      <c r="N41" s="13"/>
      <c r="O41" s="13"/>
    </row>
    <row r="42" spans="1:15" ht="27" thickBot="1" x14ac:dyDescent="0.3">
      <c r="A42" s="14" t="s">
        <v>60</v>
      </c>
      <c r="B42" s="14" t="s">
        <v>20</v>
      </c>
      <c r="C42" s="14" t="s">
        <v>58</v>
      </c>
      <c r="D42" s="14" t="s">
        <v>22</v>
      </c>
      <c r="E42" s="14" t="s">
        <v>23</v>
      </c>
      <c r="F42" s="14" t="s">
        <v>24</v>
      </c>
      <c r="G42" s="58" t="s">
        <v>229</v>
      </c>
      <c r="H42" s="65">
        <v>80291068</v>
      </c>
      <c r="I42" s="20">
        <v>5</v>
      </c>
      <c r="J42" s="40">
        <v>3366.67</v>
      </c>
      <c r="K42" s="40">
        <v>5933.33</v>
      </c>
      <c r="L42" s="14" t="s">
        <v>25</v>
      </c>
      <c r="M42" s="13"/>
      <c r="N42" s="13"/>
      <c r="O42" s="13"/>
    </row>
    <row r="43" spans="1:15" ht="27" thickBot="1" x14ac:dyDescent="0.3">
      <c r="A43" s="14" t="s">
        <v>61</v>
      </c>
      <c r="B43" s="14" t="s">
        <v>20</v>
      </c>
      <c r="C43" s="14" t="s">
        <v>58</v>
      </c>
      <c r="D43" s="14" t="s">
        <v>22</v>
      </c>
      <c r="E43" s="14" t="s">
        <v>23</v>
      </c>
      <c r="F43" s="14" t="s">
        <v>24</v>
      </c>
      <c r="G43" s="58" t="s">
        <v>230</v>
      </c>
      <c r="H43" s="65">
        <v>80290932</v>
      </c>
      <c r="I43" s="20">
        <v>5</v>
      </c>
      <c r="J43" s="40">
        <v>3933.33</v>
      </c>
      <c r="K43" s="40">
        <v>7600</v>
      </c>
      <c r="L43" s="14" t="s">
        <v>25</v>
      </c>
      <c r="M43" s="13"/>
      <c r="N43" s="13"/>
      <c r="O43" s="13"/>
    </row>
    <row r="44" spans="1:15" ht="27" thickBot="1" x14ac:dyDescent="0.3">
      <c r="A44" s="14" t="s">
        <v>62</v>
      </c>
      <c r="B44" s="14" t="s">
        <v>20</v>
      </c>
      <c r="C44" s="14" t="s">
        <v>63</v>
      </c>
      <c r="D44" s="14" t="s">
        <v>22</v>
      </c>
      <c r="E44" s="14" t="s">
        <v>23</v>
      </c>
      <c r="F44" s="14" t="s">
        <v>24</v>
      </c>
      <c r="G44" s="64" t="s">
        <v>231</v>
      </c>
      <c r="H44" s="78">
        <v>80290928</v>
      </c>
      <c r="I44" s="20">
        <v>4</v>
      </c>
      <c r="J44" s="40">
        <v>2800</v>
      </c>
      <c r="K44" s="40">
        <v>7733.33</v>
      </c>
      <c r="L44" s="14" t="s">
        <v>25</v>
      </c>
      <c r="M44" s="13"/>
      <c r="N44" s="13"/>
      <c r="O44" s="13"/>
    </row>
    <row r="45" spans="1:15" ht="27" thickBot="1" x14ac:dyDescent="0.3">
      <c r="A45" s="14" t="s">
        <v>64</v>
      </c>
      <c r="B45" s="14" t="s">
        <v>20</v>
      </c>
      <c r="C45" s="14" t="s">
        <v>63</v>
      </c>
      <c r="D45" s="14" t="s">
        <v>22</v>
      </c>
      <c r="E45" s="14" t="s">
        <v>23</v>
      </c>
      <c r="F45" s="14" t="s">
        <v>24</v>
      </c>
      <c r="G45" s="58" t="s">
        <v>232</v>
      </c>
      <c r="H45" s="65">
        <v>61266546</v>
      </c>
      <c r="I45" s="20">
        <v>4</v>
      </c>
      <c r="J45" s="40">
        <v>5733.33</v>
      </c>
      <c r="K45" s="40">
        <v>5000</v>
      </c>
      <c r="L45" s="14" t="s">
        <v>25</v>
      </c>
      <c r="M45" s="13"/>
      <c r="N45" s="13"/>
      <c r="O45" s="13"/>
    </row>
    <row r="46" spans="1:15" ht="27" thickBot="1" x14ac:dyDescent="0.3">
      <c r="A46" s="14" t="s">
        <v>65</v>
      </c>
      <c r="B46" s="14" t="s">
        <v>20</v>
      </c>
      <c r="C46" s="14" t="s">
        <v>66</v>
      </c>
      <c r="D46" s="14" t="s">
        <v>22</v>
      </c>
      <c r="E46" s="14" t="s">
        <v>23</v>
      </c>
      <c r="F46" s="14" t="s">
        <v>24</v>
      </c>
      <c r="G46" s="58" t="s">
        <v>233</v>
      </c>
      <c r="H46" s="65">
        <v>80290931</v>
      </c>
      <c r="I46" s="20">
        <v>4</v>
      </c>
      <c r="J46" s="40">
        <v>1333.33</v>
      </c>
      <c r="K46" s="40">
        <v>1200</v>
      </c>
      <c r="L46" s="14" t="s">
        <v>25</v>
      </c>
      <c r="M46" s="13"/>
      <c r="N46" s="13"/>
      <c r="O46" s="13"/>
    </row>
    <row r="47" spans="1:15" ht="27" thickBot="1" x14ac:dyDescent="0.3">
      <c r="A47" s="14" t="s">
        <v>67</v>
      </c>
      <c r="B47" s="14" t="s">
        <v>20</v>
      </c>
      <c r="C47" s="14" t="s">
        <v>66</v>
      </c>
      <c r="D47" s="14" t="s">
        <v>22</v>
      </c>
      <c r="E47" s="14" t="s">
        <v>23</v>
      </c>
      <c r="F47" s="14" t="s">
        <v>24</v>
      </c>
      <c r="G47" s="58" t="s">
        <v>234</v>
      </c>
      <c r="H47" s="65">
        <v>95396235</v>
      </c>
      <c r="I47" s="20">
        <v>5</v>
      </c>
      <c r="J47" s="40">
        <v>10406.67</v>
      </c>
      <c r="K47" s="40">
        <v>5066.67</v>
      </c>
      <c r="L47" s="14" t="s">
        <v>25</v>
      </c>
      <c r="M47" s="13"/>
      <c r="N47" s="13"/>
      <c r="O47" s="13"/>
    </row>
    <row r="48" spans="1:15" ht="27" thickBot="1" x14ac:dyDescent="0.3">
      <c r="A48" s="14" t="s">
        <v>68</v>
      </c>
      <c r="B48" s="14" t="s">
        <v>20</v>
      </c>
      <c r="C48" s="14" t="s">
        <v>69</v>
      </c>
      <c r="D48" s="14" t="s">
        <v>22</v>
      </c>
      <c r="E48" s="14" t="s">
        <v>23</v>
      </c>
      <c r="F48" s="14" t="s">
        <v>24</v>
      </c>
      <c r="G48" s="58" t="s">
        <v>235</v>
      </c>
      <c r="H48" s="65">
        <v>92560508</v>
      </c>
      <c r="I48" s="20">
        <v>5</v>
      </c>
      <c r="J48" s="40">
        <v>3173.33</v>
      </c>
      <c r="K48" s="40">
        <v>6913.33</v>
      </c>
      <c r="L48" s="14" t="s">
        <v>25</v>
      </c>
      <c r="M48" s="13"/>
      <c r="N48" s="13"/>
      <c r="O48" s="13"/>
    </row>
    <row r="49" spans="1:15" ht="27" thickBot="1" x14ac:dyDescent="0.3">
      <c r="A49" s="14" t="s">
        <v>70</v>
      </c>
      <c r="B49" s="14" t="s">
        <v>20</v>
      </c>
      <c r="C49" s="14" t="s">
        <v>69</v>
      </c>
      <c r="D49" s="14" t="s">
        <v>22</v>
      </c>
      <c r="E49" s="14" t="s">
        <v>23</v>
      </c>
      <c r="F49" s="14" t="s">
        <v>24</v>
      </c>
      <c r="G49" s="58" t="s">
        <v>236</v>
      </c>
      <c r="H49" s="66">
        <v>61266084</v>
      </c>
      <c r="I49" s="20">
        <v>4</v>
      </c>
      <c r="J49" s="40">
        <v>5366.68</v>
      </c>
      <c r="K49" s="40">
        <v>5066.68</v>
      </c>
      <c r="L49" s="14" t="s">
        <v>28</v>
      </c>
      <c r="M49" s="13"/>
      <c r="N49" s="13"/>
      <c r="O49" s="13"/>
    </row>
    <row r="50" spans="1:15" ht="27" thickBot="1" x14ac:dyDescent="0.3">
      <c r="A50" s="14" t="s">
        <v>71</v>
      </c>
      <c r="B50" s="14" t="s">
        <v>20</v>
      </c>
      <c r="C50" s="14" t="s">
        <v>69</v>
      </c>
      <c r="D50" s="14" t="s">
        <v>22</v>
      </c>
      <c r="E50" s="14" t="s">
        <v>23</v>
      </c>
      <c r="F50" s="14" t="s">
        <v>24</v>
      </c>
      <c r="G50" s="58" t="s">
        <v>237</v>
      </c>
      <c r="H50" s="66" t="s">
        <v>256</v>
      </c>
      <c r="I50" s="20">
        <v>4</v>
      </c>
      <c r="J50" s="40">
        <v>1666.68</v>
      </c>
      <c r="K50" s="40">
        <v>1333.33</v>
      </c>
      <c r="L50" s="14" t="s">
        <v>25</v>
      </c>
      <c r="M50" s="13"/>
      <c r="N50" s="13"/>
      <c r="O50" s="13"/>
    </row>
    <row r="51" spans="1:15" ht="27" thickBot="1" x14ac:dyDescent="0.3">
      <c r="A51" s="14" t="s">
        <v>72</v>
      </c>
      <c r="B51" s="14" t="s">
        <v>20</v>
      </c>
      <c r="C51" s="14" t="s">
        <v>69</v>
      </c>
      <c r="D51" s="14" t="s">
        <v>22</v>
      </c>
      <c r="E51" s="14" t="s">
        <v>23</v>
      </c>
      <c r="F51" s="14" t="s">
        <v>24</v>
      </c>
      <c r="G51" s="64" t="s">
        <v>238</v>
      </c>
      <c r="H51" s="79">
        <v>61266121</v>
      </c>
      <c r="I51" s="20">
        <v>3</v>
      </c>
      <c r="J51" s="40">
        <v>966.67</v>
      </c>
      <c r="K51" s="40">
        <v>1855.67</v>
      </c>
      <c r="L51" s="14" t="s">
        <v>28</v>
      </c>
      <c r="M51" s="13"/>
      <c r="N51" s="13"/>
      <c r="O51" s="13"/>
    </row>
    <row r="52" spans="1:15" ht="27" thickBot="1" x14ac:dyDescent="0.3">
      <c r="A52" s="14" t="s">
        <v>73</v>
      </c>
      <c r="B52" s="14" t="s">
        <v>20</v>
      </c>
      <c r="C52" s="14" t="s">
        <v>69</v>
      </c>
      <c r="D52" s="14" t="s">
        <v>22</v>
      </c>
      <c r="E52" s="14" t="s">
        <v>23</v>
      </c>
      <c r="F52" s="14" t="s">
        <v>24</v>
      </c>
      <c r="G52" s="58" t="s">
        <v>239</v>
      </c>
      <c r="H52" s="65">
        <v>95395977</v>
      </c>
      <c r="I52" s="20">
        <v>9</v>
      </c>
      <c r="J52" s="40">
        <v>1773.33</v>
      </c>
      <c r="K52" s="40">
        <v>1333.33</v>
      </c>
      <c r="L52" s="14" t="s">
        <v>25</v>
      </c>
      <c r="M52" s="13"/>
      <c r="N52" s="13"/>
      <c r="O52" s="13"/>
    </row>
    <row r="53" spans="1:15" ht="27" thickBot="1" x14ac:dyDescent="0.3">
      <c r="A53" s="14" t="s">
        <v>74</v>
      </c>
      <c r="B53" s="14" t="s">
        <v>20</v>
      </c>
      <c r="C53" s="14" t="s">
        <v>75</v>
      </c>
      <c r="D53" s="14" t="s">
        <v>22</v>
      </c>
      <c r="E53" s="14" t="s">
        <v>23</v>
      </c>
      <c r="F53" s="14" t="s">
        <v>24</v>
      </c>
      <c r="G53" s="59" t="s">
        <v>240</v>
      </c>
      <c r="H53" s="66">
        <v>6126444161266440</v>
      </c>
      <c r="I53" s="20">
        <v>3</v>
      </c>
      <c r="J53" s="40">
        <v>1446.67</v>
      </c>
      <c r="K53" s="40">
        <v>1200</v>
      </c>
      <c r="L53" s="14" t="s">
        <v>28</v>
      </c>
      <c r="M53" s="13"/>
      <c r="N53" s="13"/>
      <c r="O53" s="13"/>
    </row>
    <row r="54" spans="1:15" ht="27" thickBot="1" x14ac:dyDescent="0.3">
      <c r="A54" s="14" t="s">
        <v>76</v>
      </c>
      <c r="B54" s="14" t="s">
        <v>20</v>
      </c>
      <c r="C54" s="14" t="s">
        <v>75</v>
      </c>
      <c r="D54" s="14" t="s">
        <v>22</v>
      </c>
      <c r="E54" s="14" t="s">
        <v>23</v>
      </c>
      <c r="F54" s="14" t="s">
        <v>24</v>
      </c>
      <c r="G54" s="59" t="s">
        <v>241</v>
      </c>
      <c r="H54" s="66">
        <v>30924722</v>
      </c>
      <c r="I54" s="20">
        <v>3</v>
      </c>
      <c r="J54" s="40">
        <v>1133.33</v>
      </c>
      <c r="K54" s="40">
        <v>633.33000000000004</v>
      </c>
      <c r="L54" s="14" t="s">
        <v>28</v>
      </c>
      <c r="M54" s="13"/>
      <c r="N54" s="13"/>
      <c r="O54" s="13"/>
    </row>
    <row r="55" spans="1:15" ht="28.2" customHeight="1" thickBot="1" x14ac:dyDescent="0.3">
      <c r="A55" s="26">
        <v>42</v>
      </c>
      <c r="B55" s="14" t="s">
        <v>20</v>
      </c>
      <c r="C55" s="14" t="s">
        <v>75</v>
      </c>
      <c r="D55" s="14" t="s">
        <v>22</v>
      </c>
      <c r="E55" s="14" t="s">
        <v>23</v>
      </c>
      <c r="F55" s="14" t="s">
        <v>24</v>
      </c>
      <c r="G55" s="64" t="s">
        <v>242</v>
      </c>
      <c r="H55" s="65">
        <v>89098801</v>
      </c>
      <c r="I55" s="20">
        <v>4</v>
      </c>
      <c r="J55" s="40">
        <v>2246.67</v>
      </c>
      <c r="K55" s="40">
        <v>2200</v>
      </c>
      <c r="L55" s="14" t="s">
        <v>25</v>
      </c>
      <c r="M55" s="13"/>
      <c r="N55" s="13"/>
      <c r="O55" s="13"/>
    </row>
    <row r="56" spans="1:15" ht="27" thickBot="1" x14ac:dyDescent="0.3">
      <c r="A56" s="26">
        <v>43</v>
      </c>
      <c r="B56" s="14" t="s">
        <v>20</v>
      </c>
      <c r="C56" s="14" t="s">
        <v>75</v>
      </c>
      <c r="D56" s="14" t="s">
        <v>22</v>
      </c>
      <c r="E56" s="14" t="s">
        <v>23</v>
      </c>
      <c r="F56" s="14" t="s">
        <v>24</v>
      </c>
      <c r="G56" s="58" t="s">
        <v>243</v>
      </c>
      <c r="H56" s="66">
        <v>61266518</v>
      </c>
      <c r="I56" s="20">
        <v>4</v>
      </c>
      <c r="J56" s="40">
        <v>9866.67</v>
      </c>
      <c r="K56" s="40">
        <v>800</v>
      </c>
      <c r="L56" s="14" t="s">
        <v>25</v>
      </c>
      <c r="M56" s="13"/>
      <c r="N56" s="13"/>
      <c r="O56" s="13"/>
    </row>
    <row r="57" spans="1:15" ht="26.4" x14ac:dyDescent="0.25">
      <c r="A57" s="26">
        <v>44</v>
      </c>
      <c r="B57" s="14" t="s">
        <v>20</v>
      </c>
      <c r="C57" s="14" t="s">
        <v>77</v>
      </c>
      <c r="D57" s="14" t="s">
        <v>22</v>
      </c>
      <c r="E57" s="14" t="s">
        <v>23</v>
      </c>
      <c r="F57" s="14" t="s">
        <v>24</v>
      </c>
      <c r="G57" s="113" t="s">
        <v>243</v>
      </c>
      <c r="H57" s="80">
        <v>61266468</v>
      </c>
      <c r="I57" s="20">
        <v>4</v>
      </c>
      <c r="J57" s="40">
        <v>9666.67</v>
      </c>
      <c r="K57" s="40">
        <v>3333.33</v>
      </c>
      <c r="L57" s="14" t="s">
        <v>25</v>
      </c>
      <c r="M57" s="13"/>
      <c r="N57" s="13"/>
      <c r="O57" s="13"/>
    </row>
    <row r="58" spans="1:15" ht="26.4" x14ac:dyDescent="0.25">
      <c r="A58" s="26">
        <v>45</v>
      </c>
      <c r="B58" s="14" t="s">
        <v>20</v>
      </c>
      <c r="C58" s="14" t="s">
        <v>77</v>
      </c>
      <c r="D58" s="14" t="s">
        <v>22</v>
      </c>
      <c r="E58" s="14" t="s">
        <v>23</v>
      </c>
      <c r="F58" s="60" t="s">
        <v>24</v>
      </c>
      <c r="G58" s="63" t="s">
        <v>244</v>
      </c>
      <c r="H58" s="75">
        <v>61266555</v>
      </c>
      <c r="I58" s="61">
        <v>4</v>
      </c>
      <c r="J58" s="40">
        <v>1666.67</v>
      </c>
      <c r="K58" s="40">
        <v>1466.67</v>
      </c>
      <c r="L58" s="14" t="s">
        <v>25</v>
      </c>
      <c r="M58" s="13"/>
      <c r="N58" s="13"/>
      <c r="O58" s="13"/>
    </row>
    <row r="59" spans="1:15" ht="27" thickBot="1" x14ac:dyDescent="0.3">
      <c r="A59" s="26">
        <v>46</v>
      </c>
      <c r="B59" s="14" t="s">
        <v>20</v>
      </c>
      <c r="C59" s="14" t="s">
        <v>77</v>
      </c>
      <c r="D59" s="14" t="s">
        <v>22</v>
      </c>
      <c r="E59" s="14" t="s">
        <v>23</v>
      </c>
      <c r="F59" s="14" t="s">
        <v>24</v>
      </c>
      <c r="G59" s="58" t="s">
        <v>245</v>
      </c>
      <c r="H59" s="66">
        <v>61266462</v>
      </c>
      <c r="I59" s="20">
        <v>4</v>
      </c>
      <c r="J59" s="40">
        <v>3666.67</v>
      </c>
      <c r="K59" s="40">
        <v>3200</v>
      </c>
      <c r="L59" s="14" t="s">
        <v>25</v>
      </c>
      <c r="M59" s="13"/>
      <c r="N59" s="13"/>
      <c r="O59" s="13"/>
    </row>
    <row r="60" spans="1:15" ht="27" thickBot="1" x14ac:dyDescent="0.3">
      <c r="A60" s="26">
        <v>47</v>
      </c>
      <c r="B60" s="14" t="s">
        <v>20</v>
      </c>
      <c r="C60" s="14" t="s">
        <v>78</v>
      </c>
      <c r="D60" s="14" t="s">
        <v>22</v>
      </c>
      <c r="E60" s="14" t="s">
        <v>23</v>
      </c>
      <c r="F60" s="14" t="s">
        <v>24</v>
      </c>
      <c r="G60" s="58" t="s">
        <v>246</v>
      </c>
      <c r="H60" s="66">
        <v>61266466</v>
      </c>
      <c r="I60" s="56">
        <v>14</v>
      </c>
      <c r="J60" s="68">
        <v>5600</v>
      </c>
      <c r="K60" s="40">
        <v>3466.67</v>
      </c>
      <c r="L60" s="14" t="s">
        <v>25</v>
      </c>
      <c r="M60" s="13"/>
      <c r="N60" s="13"/>
      <c r="O60" s="13"/>
    </row>
    <row r="61" spans="1:15" ht="27" thickBot="1" x14ac:dyDescent="0.3">
      <c r="A61" s="26">
        <v>48</v>
      </c>
      <c r="B61" s="14" t="s">
        <v>20</v>
      </c>
      <c r="C61" s="14" t="s">
        <v>78</v>
      </c>
      <c r="D61" s="14" t="s">
        <v>22</v>
      </c>
      <c r="E61" s="14" t="s">
        <v>192</v>
      </c>
      <c r="F61" s="14" t="s">
        <v>24</v>
      </c>
      <c r="G61" s="64" t="s">
        <v>247</v>
      </c>
      <c r="H61" s="79">
        <v>268126</v>
      </c>
      <c r="I61" s="56">
        <v>14</v>
      </c>
      <c r="J61" s="40">
        <v>5600</v>
      </c>
      <c r="K61" s="40">
        <v>3466.67</v>
      </c>
      <c r="L61" s="14" t="s">
        <v>25</v>
      </c>
      <c r="M61" s="13"/>
      <c r="N61" s="13"/>
      <c r="O61" s="13"/>
    </row>
    <row r="62" spans="1:15" ht="27" thickBot="1" x14ac:dyDescent="0.3">
      <c r="A62" s="26">
        <v>49</v>
      </c>
      <c r="B62" s="14" t="s">
        <v>20</v>
      </c>
      <c r="C62" s="14" t="s">
        <v>78</v>
      </c>
      <c r="D62" s="14" t="s">
        <v>22</v>
      </c>
      <c r="E62" s="14" t="s">
        <v>193</v>
      </c>
      <c r="F62" s="14" t="s">
        <v>24</v>
      </c>
      <c r="G62" s="58" t="s">
        <v>248</v>
      </c>
      <c r="H62" s="65">
        <v>90063840</v>
      </c>
      <c r="I62" s="56">
        <v>14</v>
      </c>
      <c r="J62" s="40">
        <v>5600</v>
      </c>
      <c r="K62" s="40">
        <v>3466.67</v>
      </c>
      <c r="L62" s="14" t="s">
        <v>25</v>
      </c>
      <c r="M62" s="13"/>
      <c r="N62" s="13"/>
      <c r="O62" s="13"/>
    </row>
    <row r="63" spans="1:15" ht="27" thickBot="1" x14ac:dyDescent="0.3">
      <c r="A63" s="26">
        <v>50</v>
      </c>
      <c r="B63" s="14" t="s">
        <v>20</v>
      </c>
      <c r="C63" s="14" t="s">
        <v>78</v>
      </c>
      <c r="D63" s="14" t="s">
        <v>22</v>
      </c>
      <c r="E63" s="14" t="s">
        <v>194</v>
      </c>
      <c r="F63" s="14" t="s">
        <v>24</v>
      </c>
      <c r="G63" s="58" t="s">
        <v>249</v>
      </c>
      <c r="H63" s="65">
        <v>95397714</v>
      </c>
      <c r="I63" s="56">
        <v>14</v>
      </c>
      <c r="J63" s="40">
        <v>5600</v>
      </c>
      <c r="K63" s="40">
        <v>3466.67</v>
      </c>
      <c r="L63" s="14" t="s">
        <v>25</v>
      </c>
      <c r="M63" s="13"/>
      <c r="N63" s="13"/>
      <c r="O63" s="13"/>
    </row>
    <row r="64" spans="1:15" ht="27" thickBot="1" x14ac:dyDescent="0.3">
      <c r="A64" s="26">
        <v>51</v>
      </c>
      <c r="B64" s="14" t="s">
        <v>20</v>
      </c>
      <c r="C64" s="14" t="s">
        <v>78</v>
      </c>
      <c r="D64" s="14" t="s">
        <v>22</v>
      </c>
      <c r="E64" s="14" t="s">
        <v>195</v>
      </c>
      <c r="F64" s="14" t="s">
        <v>24</v>
      </c>
      <c r="G64" s="58" t="s">
        <v>250</v>
      </c>
      <c r="H64" s="65">
        <v>72429628</v>
      </c>
      <c r="I64" s="56">
        <v>14</v>
      </c>
      <c r="J64" s="40">
        <v>5600</v>
      </c>
      <c r="K64" s="40">
        <v>3466.67</v>
      </c>
      <c r="L64" s="14" t="s">
        <v>25</v>
      </c>
      <c r="M64" s="13"/>
      <c r="N64" s="13"/>
      <c r="O64" s="13"/>
    </row>
    <row r="65" spans="1:16" ht="27" thickBot="1" x14ac:dyDescent="0.3">
      <c r="A65" s="26">
        <v>52</v>
      </c>
      <c r="B65" s="14" t="s">
        <v>20</v>
      </c>
      <c r="C65" s="14" t="s">
        <v>78</v>
      </c>
      <c r="D65" s="14" t="s">
        <v>22</v>
      </c>
      <c r="E65" s="14" t="s">
        <v>196</v>
      </c>
      <c r="F65" s="14" t="s">
        <v>24</v>
      </c>
      <c r="G65" s="58" t="s">
        <v>251</v>
      </c>
      <c r="H65" s="65">
        <v>92869933</v>
      </c>
      <c r="I65" s="56">
        <v>14</v>
      </c>
      <c r="J65" s="40">
        <v>5600</v>
      </c>
      <c r="K65" s="40">
        <v>3466.67</v>
      </c>
      <c r="L65" s="14" t="s">
        <v>25</v>
      </c>
      <c r="M65" s="13"/>
      <c r="N65" s="13"/>
      <c r="O65" s="13"/>
    </row>
    <row r="66" spans="1:16" ht="27" thickBot="1" x14ac:dyDescent="0.3">
      <c r="A66" s="26">
        <v>53</v>
      </c>
      <c r="B66" s="14" t="s">
        <v>20</v>
      </c>
      <c r="C66" s="14" t="s">
        <v>78</v>
      </c>
      <c r="D66" s="14" t="s">
        <v>22</v>
      </c>
      <c r="E66" s="14" t="s">
        <v>197</v>
      </c>
      <c r="F66" s="14" t="s">
        <v>24</v>
      </c>
      <c r="G66" s="58" t="s">
        <v>252</v>
      </c>
      <c r="H66" s="65">
        <v>92869898</v>
      </c>
      <c r="I66" s="56">
        <v>14</v>
      </c>
      <c r="J66" s="40">
        <v>5600</v>
      </c>
      <c r="K66" s="40">
        <v>3466.67</v>
      </c>
      <c r="L66" s="14" t="s">
        <v>25</v>
      </c>
      <c r="M66" s="13"/>
      <c r="N66" s="13"/>
      <c r="O66" s="13"/>
    </row>
    <row r="67" spans="1:16" ht="27" thickBot="1" x14ac:dyDescent="0.3">
      <c r="A67" s="26">
        <v>54</v>
      </c>
      <c r="B67" s="14" t="s">
        <v>20</v>
      </c>
      <c r="C67" s="14" t="s">
        <v>78</v>
      </c>
      <c r="D67" s="14" t="s">
        <v>22</v>
      </c>
      <c r="E67" s="14" t="s">
        <v>198</v>
      </c>
      <c r="F67" s="14" t="s">
        <v>24</v>
      </c>
      <c r="G67" s="58" t="s">
        <v>257</v>
      </c>
      <c r="H67" s="65">
        <v>95397999</v>
      </c>
      <c r="I67" s="56">
        <v>14</v>
      </c>
      <c r="J67" s="40">
        <v>5600</v>
      </c>
      <c r="K67" s="40">
        <v>3466.67</v>
      </c>
      <c r="L67" s="14" t="s">
        <v>25</v>
      </c>
      <c r="M67" s="13"/>
      <c r="N67" s="13"/>
      <c r="O67" s="13"/>
    </row>
    <row r="68" spans="1:16" x14ac:dyDescent="0.25">
      <c r="A68" s="15"/>
      <c r="B68" s="15"/>
      <c r="C68" s="15"/>
      <c r="D68" s="15"/>
      <c r="E68" s="15"/>
      <c r="F68" s="15"/>
      <c r="G68" s="15"/>
      <c r="H68" s="81" t="s">
        <v>160</v>
      </c>
      <c r="I68" s="35">
        <f>SUM(I14:I67)</f>
        <v>426</v>
      </c>
      <c r="J68" s="15">
        <f>SUM(J14:J67)</f>
        <v>300586.62000000005</v>
      </c>
      <c r="K68" s="15">
        <f>SUM(K14:K67)</f>
        <v>379229.00999999995</v>
      </c>
      <c r="L68" s="49">
        <f>J68+K68</f>
        <v>679815.63</v>
      </c>
      <c r="M68" s="27"/>
      <c r="N68" s="48"/>
      <c r="O68" s="13"/>
    </row>
    <row r="69" spans="1:16" x14ac:dyDescent="0.25">
      <c r="A69" s="15"/>
      <c r="B69" s="15"/>
      <c r="C69" s="15"/>
      <c r="D69" s="15"/>
      <c r="E69" s="15"/>
      <c r="F69" s="15"/>
      <c r="G69" s="15"/>
      <c r="H69" s="81"/>
      <c r="I69" s="21"/>
      <c r="J69" s="15"/>
      <c r="K69" s="13"/>
      <c r="L69" s="15"/>
      <c r="M69" s="27"/>
      <c r="N69" s="48"/>
      <c r="O69" s="13"/>
    </row>
    <row r="70" spans="1:16" x14ac:dyDescent="0.25">
      <c r="A70" s="87" t="s">
        <v>187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27"/>
      <c r="N70" s="48"/>
      <c r="O70" s="13"/>
    </row>
    <row r="71" spans="1:16" x14ac:dyDescent="0.25">
      <c r="A71" s="13" t="s">
        <v>79</v>
      </c>
      <c r="B71" s="13"/>
      <c r="C71" s="13"/>
      <c r="D71" s="13"/>
      <c r="E71" s="13"/>
      <c r="F71" s="13"/>
      <c r="G71" s="13"/>
      <c r="H71" s="82"/>
      <c r="J71" s="13"/>
      <c r="K71" s="13"/>
      <c r="L71" s="13"/>
      <c r="M71" s="27"/>
      <c r="N71" s="48"/>
      <c r="O71" s="13"/>
    </row>
    <row r="72" spans="1:16" x14ac:dyDescent="0.25">
      <c r="A72" s="13"/>
      <c r="B72" s="13" t="s">
        <v>182</v>
      </c>
      <c r="C72" s="13">
        <f>J15+J21+J22+J23+J24+J25+J26+J27+J28+J29+J30+J35+J49+J51+J53+J54</f>
        <v>112866.68000000001</v>
      </c>
      <c r="D72" s="13" t="s">
        <v>171</v>
      </c>
      <c r="E72" s="13"/>
      <c r="F72" s="13"/>
      <c r="G72" s="13"/>
      <c r="H72" s="82"/>
      <c r="J72" s="13"/>
      <c r="K72" s="13"/>
      <c r="L72" s="13"/>
      <c r="M72" s="27"/>
      <c r="N72" s="48"/>
      <c r="O72" s="13"/>
    </row>
    <row r="73" spans="1:16" x14ac:dyDescent="0.25">
      <c r="A73" s="13"/>
      <c r="B73" s="13" t="s">
        <v>183</v>
      </c>
      <c r="C73" s="13">
        <f>K15+K21+K22+K23+K24+K25+K26+K27+K28+K29+K30+K49+K51+K53+K54</f>
        <v>131095.67000000001</v>
      </c>
      <c r="D73" s="13" t="s">
        <v>171</v>
      </c>
      <c r="E73" s="13"/>
      <c r="F73" s="13"/>
      <c r="G73" s="13"/>
      <c r="H73" s="82"/>
      <c r="J73" s="13"/>
      <c r="K73" s="13"/>
      <c r="L73" s="13"/>
      <c r="M73" s="27"/>
      <c r="N73" s="48"/>
      <c r="O73" s="13"/>
    </row>
    <row r="74" spans="1:16" x14ac:dyDescent="0.25">
      <c r="A74" s="13"/>
      <c r="B74" s="13" t="s">
        <v>184</v>
      </c>
      <c r="C74" s="13">
        <f>J14+J16+J17+J18+J19+J20+J31+J32+J33+J34+J36+J37+J38+J39+J40+J41+J42+J43+J44+J45+J46+J47+J48+J52+J55+J56+J57+J59+J67+J50+J58</f>
        <v>148519.94</v>
      </c>
      <c r="D74" s="13" t="s">
        <v>171</v>
      </c>
      <c r="E74" s="13"/>
      <c r="F74" s="13"/>
      <c r="G74" s="13"/>
      <c r="H74" s="82"/>
      <c r="J74" s="13"/>
      <c r="K74" s="13"/>
      <c r="L74" s="13"/>
      <c r="M74" s="27"/>
      <c r="N74" s="48"/>
      <c r="O74" s="13"/>
    </row>
    <row r="75" spans="1:16" x14ac:dyDescent="0.25">
      <c r="A75" s="13"/>
      <c r="B75" s="13" t="s">
        <v>185</v>
      </c>
      <c r="C75" s="13">
        <f>K68-C73</f>
        <v>248133.33999999994</v>
      </c>
      <c r="D75" s="13" t="s">
        <v>171</v>
      </c>
      <c r="E75" s="13"/>
      <c r="F75" s="13"/>
      <c r="G75" s="13"/>
      <c r="H75" s="82"/>
      <c r="J75" s="13"/>
      <c r="K75" s="13"/>
      <c r="L75" s="13"/>
      <c r="M75" s="27"/>
      <c r="N75" s="48"/>
      <c r="O75" s="13"/>
    </row>
    <row r="76" spans="1:16" x14ac:dyDescent="0.25">
      <c r="A76" s="13"/>
      <c r="B76" s="13"/>
      <c r="C76" s="54">
        <f>SUM(C72:C75)</f>
        <v>640615.63</v>
      </c>
      <c r="D76" s="13"/>
      <c r="E76" s="13"/>
      <c r="F76" s="13"/>
      <c r="G76" s="13"/>
      <c r="H76" s="82"/>
      <c r="J76" s="13"/>
      <c r="K76" s="13"/>
      <c r="L76" s="13"/>
      <c r="M76" s="13"/>
      <c r="N76" s="13"/>
      <c r="O76" s="13"/>
    </row>
    <row r="77" spans="1:16" x14ac:dyDescent="0.25">
      <c r="A77" s="13" t="s">
        <v>80</v>
      </c>
      <c r="B77" s="13"/>
      <c r="C77" s="13"/>
      <c r="D77" s="13"/>
      <c r="E77" s="13"/>
      <c r="F77" s="13"/>
      <c r="G77" s="13"/>
      <c r="H77" s="82"/>
      <c r="J77" s="13"/>
      <c r="K77" s="13"/>
      <c r="L77" s="13"/>
      <c r="M77" s="13"/>
      <c r="N77" s="13"/>
      <c r="O77" s="13"/>
    </row>
    <row r="78" spans="1:16" ht="32.25" customHeight="1" x14ac:dyDescent="0.25">
      <c r="A78" s="94" t="s">
        <v>3</v>
      </c>
      <c r="B78" s="89" t="s">
        <v>4</v>
      </c>
      <c r="C78" s="89" t="s">
        <v>81</v>
      </c>
      <c r="D78" s="94" t="s">
        <v>6</v>
      </c>
      <c r="E78" s="89" t="s">
        <v>7</v>
      </c>
      <c r="F78" s="89" t="s">
        <v>8</v>
      </c>
      <c r="G78" s="89" t="s">
        <v>9</v>
      </c>
      <c r="H78" s="103" t="s">
        <v>10</v>
      </c>
      <c r="I78" s="89" t="s">
        <v>11</v>
      </c>
      <c r="J78" s="106" t="s">
        <v>159</v>
      </c>
      <c r="K78" s="106"/>
      <c r="L78" s="106"/>
      <c r="M78" s="106"/>
      <c r="N78" s="106"/>
      <c r="O78" s="24"/>
      <c r="P78" s="8"/>
    </row>
    <row r="79" spans="1:16" ht="41.4" x14ac:dyDescent="0.25">
      <c r="A79" s="102"/>
      <c r="B79" s="90"/>
      <c r="C79" s="90"/>
      <c r="D79" s="102"/>
      <c r="E79" s="90"/>
      <c r="F79" s="90"/>
      <c r="G79" s="90"/>
      <c r="H79" s="104"/>
      <c r="I79" s="90"/>
      <c r="J79" s="9" t="s">
        <v>82</v>
      </c>
      <c r="K79" s="10" t="s">
        <v>83</v>
      </c>
      <c r="L79" s="9" t="s">
        <v>85</v>
      </c>
      <c r="M79" s="9" t="s">
        <v>86</v>
      </c>
      <c r="N79" s="9" t="s">
        <v>88</v>
      </c>
      <c r="O79" s="99" t="s">
        <v>89</v>
      </c>
    </row>
    <row r="80" spans="1:16" ht="27.6" x14ac:dyDescent="0.25">
      <c r="A80" s="102"/>
      <c r="B80" s="90"/>
      <c r="C80" s="90"/>
      <c r="D80" s="102"/>
      <c r="E80" s="90"/>
      <c r="F80" s="90"/>
      <c r="G80" s="90"/>
      <c r="H80" s="104"/>
      <c r="I80" s="91"/>
      <c r="J80" s="10"/>
      <c r="K80" s="9" t="s">
        <v>84</v>
      </c>
      <c r="L80" s="9" t="s">
        <v>84</v>
      </c>
      <c r="M80" s="9" t="s">
        <v>87</v>
      </c>
      <c r="N80" s="9" t="s">
        <v>87</v>
      </c>
      <c r="O80" s="100"/>
    </row>
    <row r="81" spans="1:15" x14ac:dyDescent="0.25">
      <c r="A81" s="95"/>
      <c r="B81" s="91"/>
      <c r="C81" s="91"/>
      <c r="D81" s="95"/>
      <c r="E81" s="91"/>
      <c r="F81" s="91"/>
      <c r="G81" s="91"/>
      <c r="H81" s="105"/>
      <c r="I81" s="22" t="s">
        <v>17</v>
      </c>
      <c r="J81" s="16" t="s">
        <v>18</v>
      </c>
      <c r="K81" s="16" t="s">
        <v>18</v>
      </c>
      <c r="L81" s="16" t="s">
        <v>18</v>
      </c>
      <c r="M81" s="16" t="s">
        <v>18</v>
      </c>
      <c r="N81" s="16" t="s">
        <v>18</v>
      </c>
      <c r="O81" s="101"/>
    </row>
    <row r="82" spans="1:15" x14ac:dyDescent="0.25">
      <c r="A82" s="14" t="s">
        <v>19</v>
      </c>
      <c r="B82" s="14" t="s">
        <v>90</v>
      </c>
      <c r="C82" s="14" t="s">
        <v>91</v>
      </c>
      <c r="D82" s="14">
        <v>4</v>
      </c>
      <c r="E82" s="14" t="s">
        <v>23</v>
      </c>
      <c r="F82" s="14" t="s">
        <v>24</v>
      </c>
      <c r="G82" s="14">
        <v>25500013</v>
      </c>
      <c r="H82" s="83">
        <v>13931516</v>
      </c>
      <c r="I82" s="20">
        <v>14</v>
      </c>
      <c r="J82" s="40">
        <v>5250</v>
      </c>
      <c r="K82" s="40">
        <v>0</v>
      </c>
      <c r="L82" s="40">
        <v>0</v>
      </c>
      <c r="M82" s="40">
        <v>0</v>
      </c>
      <c r="N82" s="14">
        <v>0</v>
      </c>
      <c r="O82" s="14" t="s">
        <v>92</v>
      </c>
    </row>
    <row r="83" spans="1:15" x14ac:dyDescent="0.25">
      <c r="A83" s="14" t="s">
        <v>26</v>
      </c>
      <c r="B83" s="14" t="s">
        <v>90</v>
      </c>
      <c r="C83" s="14" t="s">
        <v>91</v>
      </c>
      <c r="D83" s="14">
        <v>4</v>
      </c>
      <c r="E83" s="14" t="s">
        <v>23</v>
      </c>
      <c r="F83" s="14" t="s">
        <v>24</v>
      </c>
      <c r="G83" s="14">
        <v>25500013</v>
      </c>
      <c r="H83" s="83">
        <v>11051810</v>
      </c>
      <c r="I83" s="20">
        <v>14</v>
      </c>
      <c r="J83" s="40">
        <v>0</v>
      </c>
      <c r="K83" s="40">
        <v>0</v>
      </c>
      <c r="L83" s="40">
        <v>0</v>
      </c>
      <c r="M83" s="40">
        <v>7200</v>
      </c>
      <c r="N83" s="14">
        <v>4800</v>
      </c>
      <c r="O83" s="14" t="s">
        <v>28</v>
      </c>
    </row>
    <row r="84" spans="1:15" x14ac:dyDescent="0.25">
      <c r="A84" s="14" t="s">
        <v>29</v>
      </c>
      <c r="B84" s="14" t="s">
        <v>93</v>
      </c>
      <c r="C84" s="14" t="s">
        <v>94</v>
      </c>
      <c r="D84" s="14">
        <v>118</v>
      </c>
      <c r="E84" s="14" t="s">
        <v>23</v>
      </c>
      <c r="F84" s="14" t="s">
        <v>24</v>
      </c>
      <c r="G84" s="14">
        <v>27521306</v>
      </c>
      <c r="H84" s="83">
        <v>13122900</v>
      </c>
      <c r="I84" s="20">
        <v>14</v>
      </c>
      <c r="J84" s="40">
        <v>3010</v>
      </c>
      <c r="K84" s="40">
        <v>0</v>
      </c>
      <c r="L84" s="40">
        <v>0</v>
      </c>
      <c r="M84" s="40">
        <v>0</v>
      </c>
      <c r="N84" s="14">
        <v>0</v>
      </c>
      <c r="O84" s="14" t="s">
        <v>92</v>
      </c>
    </row>
    <row r="85" spans="1:15" x14ac:dyDescent="0.25">
      <c r="A85" s="14" t="s">
        <v>30</v>
      </c>
      <c r="B85" s="14" t="s">
        <v>95</v>
      </c>
      <c r="C85" s="14" t="s">
        <v>96</v>
      </c>
      <c r="D85" s="14">
        <v>35</v>
      </c>
      <c r="E85" s="14" t="s">
        <v>23</v>
      </c>
      <c r="F85" s="14" t="s">
        <v>24</v>
      </c>
      <c r="G85" s="14">
        <v>26517013</v>
      </c>
      <c r="H85" s="83">
        <v>158981</v>
      </c>
      <c r="I85" s="20">
        <v>22</v>
      </c>
      <c r="J85" s="40">
        <v>0</v>
      </c>
      <c r="K85" s="40">
        <v>0</v>
      </c>
      <c r="L85" s="40">
        <v>0</v>
      </c>
      <c r="M85" s="40">
        <v>12600</v>
      </c>
      <c r="N85" s="14">
        <v>13900</v>
      </c>
      <c r="O85" s="14" t="s">
        <v>25</v>
      </c>
    </row>
    <row r="86" spans="1:15" x14ac:dyDescent="0.25">
      <c r="A86" s="14" t="s">
        <v>31</v>
      </c>
      <c r="B86" s="14" t="s">
        <v>95</v>
      </c>
      <c r="C86" s="14" t="s">
        <v>96</v>
      </c>
      <c r="D86" s="14">
        <v>35</v>
      </c>
      <c r="E86" s="14" t="s">
        <v>23</v>
      </c>
      <c r="F86" s="14" t="s">
        <v>24</v>
      </c>
      <c r="G86" s="14">
        <v>26517048</v>
      </c>
      <c r="H86" s="83">
        <v>15327574</v>
      </c>
      <c r="I86" s="20">
        <v>5</v>
      </c>
      <c r="J86" s="40">
        <v>12600</v>
      </c>
      <c r="K86" s="40">
        <v>0</v>
      </c>
      <c r="L86" s="40">
        <v>0</v>
      </c>
      <c r="M86" s="40">
        <v>0</v>
      </c>
      <c r="N86" s="14">
        <v>0</v>
      </c>
      <c r="O86" s="14" t="s">
        <v>92</v>
      </c>
    </row>
    <row r="87" spans="1:15" x14ac:dyDescent="0.25">
      <c r="A87" s="14" t="s">
        <v>32</v>
      </c>
      <c r="B87" s="14" t="s">
        <v>97</v>
      </c>
      <c r="C87" s="14" t="s">
        <v>98</v>
      </c>
      <c r="D87" s="14">
        <v>44</v>
      </c>
      <c r="E87" s="14" t="s">
        <v>23</v>
      </c>
      <c r="F87" s="14" t="s">
        <v>24</v>
      </c>
      <c r="G87" s="14">
        <v>26507046</v>
      </c>
      <c r="H87" s="83">
        <v>15128351</v>
      </c>
      <c r="I87" s="20">
        <v>14</v>
      </c>
      <c r="J87" s="40">
        <v>630</v>
      </c>
      <c r="K87" s="40">
        <v>0</v>
      </c>
      <c r="L87" s="40">
        <v>0</v>
      </c>
      <c r="M87" s="40">
        <v>0</v>
      </c>
      <c r="N87" s="14">
        <v>0</v>
      </c>
      <c r="O87" s="14" t="s">
        <v>92</v>
      </c>
    </row>
    <row r="88" spans="1:15" x14ac:dyDescent="0.25">
      <c r="A88" s="14" t="s">
        <v>33</v>
      </c>
      <c r="B88" s="14" t="s">
        <v>99</v>
      </c>
      <c r="C88" s="14" t="s">
        <v>100</v>
      </c>
      <c r="D88" s="14">
        <v>10</v>
      </c>
      <c r="E88" s="14" t="s">
        <v>23</v>
      </c>
      <c r="F88" s="14" t="s">
        <v>24</v>
      </c>
      <c r="G88" s="14">
        <v>26513075</v>
      </c>
      <c r="H88" s="83">
        <v>199574</v>
      </c>
      <c r="I88" s="20">
        <v>14</v>
      </c>
      <c r="J88" s="14">
        <v>0</v>
      </c>
      <c r="K88" s="14">
        <v>3920</v>
      </c>
      <c r="L88" s="14">
        <v>3000</v>
      </c>
      <c r="M88" s="14">
        <v>0</v>
      </c>
      <c r="N88" s="14">
        <v>0</v>
      </c>
      <c r="O88" s="14" t="s">
        <v>84</v>
      </c>
    </row>
    <row r="89" spans="1:15" x14ac:dyDescent="0.25">
      <c r="A89" s="26">
        <v>8</v>
      </c>
      <c r="B89" s="14" t="s">
        <v>101</v>
      </c>
      <c r="C89" s="14" t="s">
        <v>102</v>
      </c>
      <c r="D89" s="14">
        <v>53</v>
      </c>
      <c r="E89" s="14" t="s">
        <v>23</v>
      </c>
      <c r="F89" s="14" t="s">
        <v>24</v>
      </c>
      <c r="G89" s="14">
        <v>25454074</v>
      </c>
      <c r="H89" s="83">
        <v>199576</v>
      </c>
      <c r="I89" s="20">
        <v>14</v>
      </c>
      <c r="J89" s="14">
        <v>0</v>
      </c>
      <c r="K89" s="14">
        <v>0</v>
      </c>
      <c r="L89" s="14">
        <v>0</v>
      </c>
      <c r="M89" s="14">
        <v>36500</v>
      </c>
      <c r="N89" s="14">
        <v>59300</v>
      </c>
      <c r="O89" s="14" t="s">
        <v>25</v>
      </c>
    </row>
    <row r="90" spans="1:15" x14ac:dyDescent="0.25">
      <c r="A90" s="26">
        <v>9</v>
      </c>
      <c r="B90" s="14" t="s">
        <v>103</v>
      </c>
      <c r="C90" s="14" t="s">
        <v>104</v>
      </c>
      <c r="D90" s="14">
        <v>137</v>
      </c>
      <c r="E90" s="14" t="s">
        <v>23</v>
      </c>
      <c r="F90" s="14" t="s">
        <v>24</v>
      </c>
      <c r="G90" s="14">
        <v>25446015</v>
      </c>
      <c r="H90" s="83">
        <v>9287862</v>
      </c>
      <c r="I90" s="20">
        <v>14</v>
      </c>
      <c r="J90" s="14">
        <v>420</v>
      </c>
      <c r="K90" s="14">
        <v>0</v>
      </c>
      <c r="L90" s="14">
        <v>0</v>
      </c>
      <c r="M90" s="14">
        <v>0</v>
      </c>
      <c r="N90" s="14">
        <v>0</v>
      </c>
      <c r="O90" s="14" t="s">
        <v>92</v>
      </c>
    </row>
    <row r="91" spans="1:15" x14ac:dyDescent="0.25">
      <c r="A91" s="26">
        <v>10</v>
      </c>
      <c r="B91" s="14" t="s">
        <v>105</v>
      </c>
      <c r="C91" s="14" t="s">
        <v>106</v>
      </c>
      <c r="D91" s="25" t="s">
        <v>107</v>
      </c>
      <c r="E91" s="14" t="s">
        <v>23</v>
      </c>
      <c r="F91" s="14" t="s">
        <v>24</v>
      </c>
      <c r="G91" s="14">
        <v>25442052</v>
      </c>
      <c r="H91" s="83">
        <v>14979565</v>
      </c>
      <c r="I91" s="20">
        <v>14</v>
      </c>
      <c r="J91" s="14">
        <v>420</v>
      </c>
      <c r="K91" s="14">
        <v>0</v>
      </c>
      <c r="L91" s="14">
        <v>0</v>
      </c>
      <c r="M91" s="14">
        <v>0</v>
      </c>
      <c r="N91" s="14">
        <v>0</v>
      </c>
      <c r="O91" s="14" t="s">
        <v>92</v>
      </c>
    </row>
    <row r="92" spans="1:15" x14ac:dyDescent="0.25">
      <c r="A92" s="26">
        <v>11</v>
      </c>
      <c r="B92" s="14" t="s">
        <v>108</v>
      </c>
      <c r="C92" s="14" t="s">
        <v>109</v>
      </c>
      <c r="D92" s="25" t="s">
        <v>110</v>
      </c>
      <c r="E92" s="14" t="s">
        <v>23</v>
      </c>
      <c r="F92" s="14" t="s">
        <v>24</v>
      </c>
      <c r="G92" s="14">
        <v>26505007</v>
      </c>
      <c r="H92" s="83">
        <v>11886275</v>
      </c>
      <c r="I92" s="20">
        <v>14</v>
      </c>
      <c r="J92" s="14">
        <v>1680</v>
      </c>
      <c r="K92" s="14">
        <v>0</v>
      </c>
      <c r="L92" s="14">
        <v>0</v>
      </c>
      <c r="M92" s="14">
        <v>0</v>
      </c>
      <c r="N92" s="14">
        <v>0</v>
      </c>
      <c r="O92" s="14" t="s">
        <v>92</v>
      </c>
    </row>
    <row r="93" spans="1:15" x14ac:dyDescent="0.25">
      <c r="A93" s="26">
        <v>12</v>
      </c>
      <c r="B93" s="14" t="s">
        <v>111</v>
      </c>
      <c r="C93" s="14" t="s">
        <v>112</v>
      </c>
      <c r="D93" s="14">
        <v>111</v>
      </c>
      <c r="E93" s="14" t="s">
        <v>23</v>
      </c>
      <c r="F93" s="14" t="s">
        <v>24</v>
      </c>
      <c r="G93" s="14">
        <v>27476321</v>
      </c>
      <c r="H93" s="83">
        <v>2608310</v>
      </c>
      <c r="I93" s="20">
        <v>11</v>
      </c>
      <c r="J93" s="14">
        <v>7200</v>
      </c>
      <c r="K93" s="14">
        <v>0</v>
      </c>
      <c r="L93" s="14">
        <v>0</v>
      </c>
      <c r="M93" s="14">
        <v>0</v>
      </c>
      <c r="N93" s="14">
        <v>0</v>
      </c>
      <c r="O93" s="14" t="s">
        <v>92</v>
      </c>
    </row>
    <row r="94" spans="1:15" x14ac:dyDescent="0.25">
      <c r="A94" s="26">
        <v>13</v>
      </c>
      <c r="B94" s="14" t="s">
        <v>113</v>
      </c>
      <c r="C94" s="14" t="s">
        <v>100</v>
      </c>
      <c r="D94" s="14">
        <v>7</v>
      </c>
      <c r="E94" s="14" t="s">
        <v>23</v>
      </c>
      <c r="F94" s="14" t="s">
        <v>24</v>
      </c>
      <c r="G94" s="14">
        <v>26515132</v>
      </c>
      <c r="H94" s="83">
        <v>1174670</v>
      </c>
      <c r="I94" s="20">
        <v>5</v>
      </c>
      <c r="J94" s="14">
        <v>0</v>
      </c>
      <c r="K94" s="14">
        <v>4200</v>
      </c>
      <c r="L94" s="14">
        <v>4800</v>
      </c>
      <c r="M94" s="14">
        <v>0</v>
      </c>
      <c r="N94" s="14">
        <v>0</v>
      </c>
      <c r="O94" s="14" t="s">
        <v>84</v>
      </c>
    </row>
    <row r="95" spans="1:15" x14ac:dyDescent="0.25">
      <c r="A95" s="26">
        <v>14</v>
      </c>
      <c r="B95" s="14" t="s">
        <v>114</v>
      </c>
      <c r="C95" s="14" t="s">
        <v>115</v>
      </c>
      <c r="D95" s="14">
        <v>19</v>
      </c>
      <c r="E95" s="14" t="s">
        <v>23</v>
      </c>
      <c r="F95" s="14" t="s">
        <v>24</v>
      </c>
      <c r="G95" s="14">
        <v>26515120</v>
      </c>
      <c r="H95" s="83">
        <v>211624</v>
      </c>
      <c r="I95" s="20">
        <v>22</v>
      </c>
      <c r="J95" s="14">
        <v>0</v>
      </c>
      <c r="K95" s="14">
        <v>62650</v>
      </c>
      <c r="L95" s="14">
        <v>197380</v>
      </c>
      <c r="M95" s="14">
        <v>0</v>
      </c>
      <c r="N95" s="14">
        <v>0</v>
      </c>
      <c r="O95" s="14" t="s">
        <v>84</v>
      </c>
    </row>
    <row r="96" spans="1:15" x14ac:dyDescent="0.25">
      <c r="A96" s="26">
        <v>15</v>
      </c>
      <c r="B96" s="14" t="s">
        <v>116</v>
      </c>
      <c r="C96" s="14" t="s">
        <v>117</v>
      </c>
      <c r="D96" s="14">
        <v>19</v>
      </c>
      <c r="E96" s="14" t="s">
        <v>23</v>
      </c>
      <c r="F96" s="14" t="s">
        <v>24</v>
      </c>
      <c r="G96" s="14">
        <v>26515121</v>
      </c>
      <c r="H96" s="83">
        <v>211629</v>
      </c>
      <c r="I96" s="20">
        <v>18</v>
      </c>
      <c r="J96" s="14">
        <v>0</v>
      </c>
      <c r="K96" s="14">
        <v>15850</v>
      </c>
      <c r="L96" s="14">
        <v>14900</v>
      </c>
      <c r="M96" s="14">
        <v>0</v>
      </c>
      <c r="N96" s="14">
        <v>0</v>
      </c>
      <c r="O96" s="14" t="s">
        <v>84</v>
      </c>
    </row>
    <row r="97" spans="1:15" x14ac:dyDescent="0.25">
      <c r="A97" s="26">
        <v>16</v>
      </c>
      <c r="B97" s="14" t="s">
        <v>118</v>
      </c>
      <c r="C97" s="14" t="s">
        <v>117</v>
      </c>
      <c r="D97" s="14">
        <v>42</v>
      </c>
      <c r="E97" s="14" t="s">
        <v>23</v>
      </c>
      <c r="F97" s="14" t="s">
        <v>24</v>
      </c>
      <c r="G97" s="14">
        <v>26515065</v>
      </c>
      <c r="H97" s="83">
        <v>199581</v>
      </c>
      <c r="I97" s="20">
        <v>18</v>
      </c>
      <c r="J97" s="14">
        <v>0</v>
      </c>
      <c r="K97" s="14">
        <v>21600</v>
      </c>
      <c r="L97" s="14">
        <v>38600</v>
      </c>
      <c r="M97" s="14">
        <v>0</v>
      </c>
      <c r="N97" s="14">
        <v>0</v>
      </c>
      <c r="O97" s="14" t="s">
        <v>84</v>
      </c>
    </row>
    <row r="98" spans="1:15" x14ac:dyDescent="0.25">
      <c r="A98" s="26">
        <v>17</v>
      </c>
      <c r="B98" s="14" t="s">
        <v>119</v>
      </c>
      <c r="C98" s="14" t="s">
        <v>117</v>
      </c>
      <c r="D98" s="14">
        <v>42</v>
      </c>
      <c r="E98" s="14" t="s">
        <v>23</v>
      </c>
      <c r="F98" s="14" t="s">
        <v>24</v>
      </c>
      <c r="G98" s="14">
        <v>26515065</v>
      </c>
      <c r="H98" s="83">
        <v>14869182</v>
      </c>
      <c r="I98" s="20">
        <v>18</v>
      </c>
      <c r="J98" s="14">
        <v>3000</v>
      </c>
      <c r="K98" s="14">
        <v>0</v>
      </c>
      <c r="L98" s="14">
        <v>0</v>
      </c>
      <c r="M98" s="14">
        <v>0</v>
      </c>
      <c r="N98" s="14">
        <v>0</v>
      </c>
      <c r="O98" s="14" t="s">
        <v>120</v>
      </c>
    </row>
    <row r="99" spans="1:15" x14ac:dyDescent="0.25">
      <c r="A99" s="26">
        <v>18</v>
      </c>
      <c r="B99" s="14" t="s">
        <v>121</v>
      </c>
      <c r="C99" s="14" t="s">
        <v>117</v>
      </c>
      <c r="D99" s="14">
        <v>2</v>
      </c>
      <c r="E99" s="14" t="s">
        <v>23</v>
      </c>
      <c r="F99" s="14" t="s">
        <v>24</v>
      </c>
      <c r="G99" s="14">
        <v>26515028</v>
      </c>
      <c r="H99" s="83">
        <v>211623</v>
      </c>
      <c r="I99" s="20">
        <v>28</v>
      </c>
      <c r="J99" s="14">
        <v>0</v>
      </c>
      <c r="K99" s="14">
        <v>61600</v>
      </c>
      <c r="L99" s="14">
        <v>139100</v>
      </c>
      <c r="M99" s="14">
        <v>0</v>
      </c>
      <c r="N99" s="14">
        <v>0</v>
      </c>
      <c r="O99" s="14" t="s">
        <v>84</v>
      </c>
    </row>
    <row r="100" spans="1:15" x14ac:dyDescent="0.25">
      <c r="A100" s="26">
        <v>19</v>
      </c>
      <c r="B100" s="14" t="s">
        <v>122</v>
      </c>
      <c r="C100" s="14" t="s">
        <v>24</v>
      </c>
      <c r="D100" s="14"/>
      <c r="E100" s="14" t="s">
        <v>23</v>
      </c>
      <c r="F100" s="14" t="s">
        <v>24</v>
      </c>
      <c r="G100" s="14">
        <v>26513027</v>
      </c>
      <c r="H100" s="83">
        <v>14532202</v>
      </c>
      <c r="I100" s="20">
        <v>18</v>
      </c>
      <c r="J100" s="14">
        <v>0</v>
      </c>
      <c r="K100" s="14">
        <v>0</v>
      </c>
      <c r="L100" s="14">
        <v>0</v>
      </c>
      <c r="M100" s="14">
        <v>6150</v>
      </c>
      <c r="N100" s="14">
        <v>3400</v>
      </c>
      <c r="O100" s="14" t="s">
        <v>28</v>
      </c>
    </row>
    <row r="101" spans="1:15" x14ac:dyDescent="0.25">
      <c r="A101" s="26">
        <v>20</v>
      </c>
      <c r="B101" s="14" t="s">
        <v>123</v>
      </c>
      <c r="C101" s="14" t="s">
        <v>117</v>
      </c>
      <c r="D101" s="14">
        <v>42</v>
      </c>
      <c r="E101" s="14" t="s">
        <v>23</v>
      </c>
      <c r="F101" s="14" t="s">
        <v>24</v>
      </c>
      <c r="G101" s="14">
        <v>26513004</v>
      </c>
      <c r="H101" s="83">
        <v>199582</v>
      </c>
      <c r="I101" s="20">
        <v>14</v>
      </c>
      <c r="J101" s="14">
        <v>0</v>
      </c>
      <c r="K101" s="14">
        <v>2600</v>
      </c>
      <c r="L101" s="14">
        <v>6200</v>
      </c>
      <c r="M101" s="14">
        <v>0</v>
      </c>
      <c r="N101" s="14">
        <v>0</v>
      </c>
      <c r="O101" s="14" t="s">
        <v>84</v>
      </c>
    </row>
    <row r="102" spans="1:15" x14ac:dyDescent="0.25">
      <c r="A102" s="26">
        <v>21</v>
      </c>
      <c r="B102" s="14" t="s">
        <v>124</v>
      </c>
      <c r="C102" s="14" t="s">
        <v>125</v>
      </c>
      <c r="D102" s="14">
        <v>29</v>
      </c>
      <c r="E102" s="14" t="s">
        <v>23</v>
      </c>
      <c r="F102" s="14" t="s">
        <v>24</v>
      </c>
      <c r="G102" s="14">
        <v>26513001</v>
      </c>
      <c r="H102" s="83">
        <v>199578</v>
      </c>
      <c r="I102" s="20">
        <v>14</v>
      </c>
      <c r="J102" s="14">
        <v>0</v>
      </c>
      <c r="K102" s="14">
        <v>22350</v>
      </c>
      <c r="L102" s="14">
        <v>46700</v>
      </c>
      <c r="M102" s="14">
        <v>0</v>
      </c>
      <c r="N102" s="14">
        <v>0</v>
      </c>
      <c r="O102" s="14" t="s">
        <v>84</v>
      </c>
    </row>
    <row r="103" spans="1:15" x14ac:dyDescent="0.25">
      <c r="A103" s="26">
        <v>22</v>
      </c>
      <c r="B103" s="14" t="s">
        <v>126</v>
      </c>
      <c r="C103" s="14" t="s">
        <v>127</v>
      </c>
      <c r="D103" s="14">
        <v>47</v>
      </c>
      <c r="E103" s="14" t="s">
        <v>23</v>
      </c>
      <c r="F103" s="14" t="s">
        <v>24</v>
      </c>
      <c r="G103" s="14">
        <v>25936230</v>
      </c>
      <c r="H103" s="83">
        <v>30222022</v>
      </c>
      <c r="I103" s="20">
        <v>4</v>
      </c>
      <c r="J103" s="14">
        <v>4700</v>
      </c>
      <c r="K103" s="14">
        <v>0</v>
      </c>
      <c r="L103" s="14">
        <v>0</v>
      </c>
      <c r="M103" s="14">
        <v>0</v>
      </c>
      <c r="N103" s="14">
        <v>0</v>
      </c>
      <c r="O103" s="14" t="s">
        <v>120</v>
      </c>
    </row>
    <row r="104" spans="1:15" x14ac:dyDescent="0.25">
      <c r="A104" s="26">
        <v>23</v>
      </c>
      <c r="B104" s="14" t="s">
        <v>128</v>
      </c>
      <c r="C104" s="14" t="s">
        <v>47</v>
      </c>
      <c r="D104" s="14">
        <v>16</v>
      </c>
      <c r="E104" s="14" t="s">
        <v>23</v>
      </c>
      <c r="F104" s="14" t="s">
        <v>24</v>
      </c>
      <c r="G104" s="14">
        <v>25460039</v>
      </c>
      <c r="H104" s="83">
        <v>4143317</v>
      </c>
      <c r="I104" s="20">
        <v>14</v>
      </c>
      <c r="J104" s="14">
        <v>450</v>
      </c>
      <c r="K104" s="14">
        <v>0</v>
      </c>
      <c r="L104" s="14">
        <v>0</v>
      </c>
      <c r="M104" s="14">
        <v>0</v>
      </c>
      <c r="N104" s="14">
        <v>0</v>
      </c>
      <c r="O104" s="14" t="s">
        <v>92</v>
      </c>
    </row>
    <row r="105" spans="1:15" x14ac:dyDescent="0.25">
      <c r="A105" s="26">
        <v>24</v>
      </c>
      <c r="B105" s="14" t="s">
        <v>129</v>
      </c>
      <c r="C105" s="14" t="s">
        <v>24</v>
      </c>
      <c r="D105" s="14"/>
      <c r="E105" s="14" t="s">
        <v>23</v>
      </c>
      <c r="F105" s="14" t="s">
        <v>24</v>
      </c>
      <c r="G105" s="14">
        <v>25452031</v>
      </c>
      <c r="H105" s="83">
        <v>13334202</v>
      </c>
      <c r="I105" s="20">
        <v>50</v>
      </c>
      <c r="J105" s="14">
        <v>450</v>
      </c>
      <c r="K105" s="14">
        <v>0</v>
      </c>
      <c r="L105" s="14">
        <v>0</v>
      </c>
      <c r="M105" s="14">
        <v>0</v>
      </c>
      <c r="N105" s="14">
        <v>0</v>
      </c>
      <c r="O105" s="14" t="s">
        <v>92</v>
      </c>
    </row>
    <row r="106" spans="1:15" x14ac:dyDescent="0.25">
      <c r="A106" s="26">
        <v>25</v>
      </c>
      <c r="B106" s="14" t="s">
        <v>130</v>
      </c>
      <c r="C106" s="14" t="s">
        <v>75</v>
      </c>
      <c r="D106" s="14">
        <v>43</v>
      </c>
      <c r="E106" s="14" t="s">
        <v>23</v>
      </c>
      <c r="F106" s="14" t="s">
        <v>24</v>
      </c>
      <c r="G106" s="14">
        <v>25444045</v>
      </c>
      <c r="H106" s="83">
        <v>14980389</v>
      </c>
      <c r="I106" s="20">
        <v>14</v>
      </c>
      <c r="J106" s="14">
        <v>600</v>
      </c>
      <c r="K106" s="14">
        <v>0</v>
      </c>
      <c r="L106" s="14">
        <v>0</v>
      </c>
      <c r="M106" s="14">
        <v>0</v>
      </c>
      <c r="N106" s="14">
        <v>0</v>
      </c>
      <c r="O106" s="14" t="s">
        <v>92</v>
      </c>
    </row>
    <row r="107" spans="1:15" x14ac:dyDescent="0.25">
      <c r="A107" s="26">
        <v>26</v>
      </c>
      <c r="B107" s="14" t="s">
        <v>131</v>
      </c>
      <c r="C107" s="14" t="s">
        <v>117</v>
      </c>
      <c r="D107" s="14">
        <v>19</v>
      </c>
      <c r="E107" s="14" t="s">
        <v>23</v>
      </c>
      <c r="F107" s="14" t="s">
        <v>24</v>
      </c>
      <c r="G107" s="14">
        <v>26515055</v>
      </c>
      <c r="H107" s="83">
        <v>209545</v>
      </c>
      <c r="I107" s="20">
        <v>14</v>
      </c>
      <c r="J107" s="14">
        <v>0</v>
      </c>
      <c r="K107" s="14">
        <v>55500</v>
      </c>
      <c r="L107" s="14">
        <v>72300</v>
      </c>
      <c r="M107" s="14">
        <v>0</v>
      </c>
      <c r="N107" s="14">
        <v>0</v>
      </c>
      <c r="O107" s="14" t="s">
        <v>84</v>
      </c>
    </row>
    <row r="108" spans="1:15" x14ac:dyDescent="0.25">
      <c r="A108" s="26">
        <v>27</v>
      </c>
      <c r="B108" s="14" t="s">
        <v>132</v>
      </c>
      <c r="C108" s="14" t="s">
        <v>112</v>
      </c>
      <c r="D108" s="14">
        <v>21</v>
      </c>
      <c r="E108" s="14" t="s">
        <v>23</v>
      </c>
      <c r="F108" s="14" t="s">
        <v>24</v>
      </c>
      <c r="G108" s="14">
        <v>25458124</v>
      </c>
      <c r="H108" s="83">
        <v>266344</v>
      </c>
      <c r="I108" s="20">
        <v>40</v>
      </c>
      <c r="J108" s="14">
        <v>0</v>
      </c>
      <c r="K108" s="14">
        <v>9600</v>
      </c>
      <c r="L108" s="14">
        <v>16800</v>
      </c>
      <c r="M108" s="14">
        <v>0</v>
      </c>
      <c r="N108" s="14">
        <v>0</v>
      </c>
      <c r="O108" s="14" t="s">
        <v>84</v>
      </c>
    </row>
    <row r="109" spans="1:15" x14ac:dyDescent="0.25">
      <c r="A109" s="26">
        <v>28</v>
      </c>
      <c r="B109" s="14" t="s">
        <v>133</v>
      </c>
      <c r="C109" s="14" t="s">
        <v>134</v>
      </c>
      <c r="D109" s="14">
        <v>78</v>
      </c>
      <c r="E109" s="14" t="s">
        <v>23</v>
      </c>
      <c r="F109" s="14" t="s">
        <v>24</v>
      </c>
      <c r="G109" s="14">
        <v>29000166</v>
      </c>
      <c r="H109" s="83">
        <v>13499829</v>
      </c>
      <c r="I109" s="20">
        <v>35</v>
      </c>
      <c r="J109" s="14">
        <v>0</v>
      </c>
      <c r="K109" s="14">
        <v>22700</v>
      </c>
      <c r="L109" s="14">
        <v>30950</v>
      </c>
      <c r="M109" s="14">
        <v>0</v>
      </c>
      <c r="N109" s="14">
        <v>0</v>
      </c>
      <c r="O109" s="14" t="s">
        <v>84</v>
      </c>
    </row>
    <row r="110" spans="1:15" x14ac:dyDescent="0.25">
      <c r="A110" s="26">
        <v>29</v>
      </c>
      <c r="B110" s="14" t="s">
        <v>135</v>
      </c>
      <c r="C110" s="14" t="s">
        <v>136</v>
      </c>
      <c r="D110" s="14">
        <v>3</v>
      </c>
      <c r="E110" s="14" t="s">
        <v>23</v>
      </c>
      <c r="F110" s="14" t="s">
        <v>24</v>
      </c>
      <c r="G110" s="14">
        <v>25500023</v>
      </c>
      <c r="H110" s="83">
        <v>209543</v>
      </c>
      <c r="I110" s="20">
        <v>20</v>
      </c>
      <c r="J110" s="14">
        <v>0</v>
      </c>
      <c r="K110" s="14">
        <v>7200</v>
      </c>
      <c r="L110" s="14">
        <v>14800</v>
      </c>
      <c r="M110" s="14">
        <v>0</v>
      </c>
      <c r="N110" s="14">
        <v>0</v>
      </c>
      <c r="O110" s="14" t="s">
        <v>84</v>
      </c>
    </row>
    <row r="111" spans="1:15" x14ac:dyDescent="0.25">
      <c r="A111" s="26">
        <v>30</v>
      </c>
      <c r="B111" s="14" t="s">
        <v>135</v>
      </c>
      <c r="C111" s="14" t="s">
        <v>136</v>
      </c>
      <c r="D111" s="14">
        <v>3</v>
      </c>
      <c r="E111" s="14" t="s">
        <v>23</v>
      </c>
      <c r="F111" s="14" t="s">
        <v>24</v>
      </c>
      <c r="G111" s="14">
        <v>25500023</v>
      </c>
      <c r="H111" s="83">
        <v>11102852</v>
      </c>
      <c r="I111" s="20">
        <v>20</v>
      </c>
      <c r="J111" s="14">
        <v>3100</v>
      </c>
      <c r="K111" s="14">
        <v>0</v>
      </c>
      <c r="L111" s="14">
        <v>0</v>
      </c>
      <c r="M111" s="14">
        <v>0</v>
      </c>
      <c r="N111" s="14">
        <v>0</v>
      </c>
      <c r="O111" s="14" t="s">
        <v>92</v>
      </c>
    </row>
    <row r="112" spans="1:15" x14ac:dyDescent="0.25">
      <c r="A112" s="26">
        <v>31</v>
      </c>
      <c r="B112" s="14" t="s">
        <v>137</v>
      </c>
      <c r="C112" s="14" t="s">
        <v>94</v>
      </c>
      <c r="D112" s="14">
        <v>116</v>
      </c>
      <c r="E112" s="14" t="s">
        <v>23</v>
      </c>
      <c r="F112" s="14" t="s">
        <v>24</v>
      </c>
      <c r="G112" s="14">
        <v>27521019</v>
      </c>
      <c r="H112" s="83">
        <v>71502971</v>
      </c>
      <c r="I112" s="20">
        <v>11</v>
      </c>
      <c r="J112" s="14">
        <v>0</v>
      </c>
      <c r="K112" s="14">
        <v>39000</v>
      </c>
      <c r="L112" s="14">
        <v>56500</v>
      </c>
      <c r="M112" s="14">
        <v>0</v>
      </c>
      <c r="N112" s="14">
        <v>0</v>
      </c>
      <c r="O112" s="14" t="s">
        <v>84</v>
      </c>
    </row>
    <row r="113" spans="1:16" x14ac:dyDescent="0.25">
      <c r="A113" s="26">
        <v>32</v>
      </c>
      <c r="B113" s="14" t="s">
        <v>138</v>
      </c>
      <c r="C113" s="14" t="s">
        <v>47</v>
      </c>
      <c r="D113" s="14">
        <v>22</v>
      </c>
      <c r="E113" s="14" t="s">
        <v>23</v>
      </c>
      <c r="F113" s="14" t="s">
        <v>24</v>
      </c>
      <c r="G113" s="14">
        <v>25460006</v>
      </c>
      <c r="H113" s="83">
        <v>14378310</v>
      </c>
      <c r="I113" s="20">
        <v>20</v>
      </c>
      <c r="J113" s="14">
        <v>2900</v>
      </c>
      <c r="K113" s="14">
        <v>0</v>
      </c>
      <c r="L113" s="14">
        <v>0</v>
      </c>
      <c r="M113" s="14">
        <v>0</v>
      </c>
      <c r="N113" s="14">
        <v>0</v>
      </c>
      <c r="O113" s="14" t="s">
        <v>92</v>
      </c>
    </row>
    <row r="114" spans="1:16" x14ac:dyDescent="0.25">
      <c r="A114" s="26">
        <v>33</v>
      </c>
      <c r="B114" s="14" t="s">
        <v>138</v>
      </c>
      <c r="C114" s="14" t="s">
        <v>47</v>
      </c>
      <c r="D114" s="14">
        <v>22</v>
      </c>
      <c r="E114" s="14" t="s">
        <v>23</v>
      </c>
      <c r="F114" s="14" t="s">
        <v>24</v>
      </c>
      <c r="G114" s="14">
        <v>25460006</v>
      </c>
      <c r="H114" s="83">
        <v>209541</v>
      </c>
      <c r="I114" s="20">
        <v>20</v>
      </c>
      <c r="J114" s="14">
        <v>0</v>
      </c>
      <c r="K114" s="14">
        <v>14750</v>
      </c>
      <c r="L114" s="14">
        <v>22700</v>
      </c>
      <c r="M114" s="14">
        <v>0</v>
      </c>
      <c r="N114" s="14">
        <v>0</v>
      </c>
      <c r="O114" s="14" t="s">
        <v>84</v>
      </c>
    </row>
    <row r="115" spans="1:16" x14ac:dyDescent="0.25">
      <c r="A115" s="26">
        <v>34</v>
      </c>
      <c r="B115" s="14" t="s">
        <v>138</v>
      </c>
      <c r="C115" s="14" t="s">
        <v>47</v>
      </c>
      <c r="D115" s="14">
        <v>22</v>
      </c>
      <c r="E115" s="14" t="s">
        <v>23</v>
      </c>
      <c r="F115" s="14" t="s">
        <v>24</v>
      </c>
      <c r="G115" s="14">
        <v>25460029</v>
      </c>
      <c r="H115" s="83">
        <v>23056155</v>
      </c>
      <c r="I115" s="20">
        <v>5</v>
      </c>
      <c r="J115" s="14">
        <v>2400</v>
      </c>
      <c r="K115" s="14">
        <v>0</v>
      </c>
      <c r="L115" s="14">
        <v>0</v>
      </c>
      <c r="M115" s="14">
        <v>0</v>
      </c>
      <c r="N115" s="14">
        <v>0</v>
      </c>
      <c r="O115" s="14" t="s">
        <v>120</v>
      </c>
    </row>
    <row r="116" spans="1:16" x14ac:dyDescent="0.25">
      <c r="A116" s="15"/>
      <c r="B116" s="15"/>
      <c r="C116" s="15"/>
      <c r="D116" s="15"/>
      <c r="E116" s="15"/>
      <c r="F116" s="15"/>
      <c r="G116" s="15"/>
      <c r="H116" s="84" t="s">
        <v>160</v>
      </c>
      <c r="I116" s="46">
        <f t="shared" ref="I116:N116" si="0">SUM(I82:I115)</f>
        <v>586</v>
      </c>
      <c r="J116" s="40">
        <f t="shared" si="0"/>
        <v>48810</v>
      </c>
      <c r="K116" s="40">
        <f t="shared" si="0"/>
        <v>343520</v>
      </c>
      <c r="L116" s="40">
        <f t="shared" si="0"/>
        <v>664730</v>
      </c>
      <c r="M116" s="40">
        <f t="shared" si="0"/>
        <v>62450</v>
      </c>
      <c r="N116" s="40">
        <f t="shared" si="0"/>
        <v>81400</v>
      </c>
      <c r="O116" s="31">
        <f>J116+K116+L116+N116+M116</f>
        <v>1200910</v>
      </c>
      <c r="P116" s="32"/>
    </row>
    <row r="117" spans="1:16" x14ac:dyDescent="0.25">
      <c r="A117" s="15"/>
      <c r="B117" s="15"/>
      <c r="C117" s="15"/>
      <c r="D117" s="15"/>
      <c r="E117" s="15"/>
      <c r="F117" s="15"/>
      <c r="G117" s="15"/>
      <c r="H117" s="81"/>
      <c r="I117" s="21"/>
      <c r="J117" s="15"/>
      <c r="K117" s="15"/>
      <c r="L117" s="15"/>
      <c r="M117" s="15"/>
      <c r="N117" s="15"/>
      <c r="O117" s="15"/>
    </row>
    <row r="118" spans="1:16" x14ac:dyDescent="0.25">
      <c r="A118" s="88" t="s">
        <v>189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13"/>
      <c r="L118" s="13"/>
      <c r="M118" s="13"/>
      <c r="N118" s="13"/>
      <c r="O118" s="13" t="s">
        <v>169</v>
      </c>
    </row>
    <row r="119" spans="1:16" x14ac:dyDescent="0.25">
      <c r="A119" s="13" t="s">
        <v>79</v>
      </c>
      <c r="B119" s="13"/>
      <c r="C119" s="13"/>
      <c r="D119" s="13"/>
      <c r="E119" s="13"/>
      <c r="F119" s="13"/>
      <c r="G119" s="13"/>
      <c r="H119" s="82"/>
      <c r="J119" s="13"/>
      <c r="K119" s="13"/>
      <c r="L119" s="13"/>
      <c r="M119" s="13"/>
      <c r="N119" s="27"/>
      <c r="O119" s="41" t="s">
        <v>188</v>
      </c>
    </row>
    <row r="120" spans="1:16" x14ac:dyDescent="0.25">
      <c r="A120" s="13"/>
      <c r="B120" s="13" t="s">
        <v>170</v>
      </c>
      <c r="C120" s="45">
        <f t="shared" ref="C120:C126" si="1">O120</f>
        <v>38710</v>
      </c>
      <c r="D120" s="13" t="s">
        <v>171</v>
      </c>
      <c r="E120" s="13"/>
      <c r="F120" s="13"/>
      <c r="G120" s="13"/>
      <c r="H120" s="82"/>
      <c r="J120" s="13"/>
      <c r="K120" s="13"/>
      <c r="L120" s="13"/>
      <c r="M120" s="13"/>
      <c r="N120" s="27"/>
      <c r="O120" s="43">
        <f>J82+J84+J86+J87+J90+J91+J92+J93+J104+J105+J106+J111+J113</f>
        <v>38710</v>
      </c>
    </row>
    <row r="121" spans="1:16" x14ac:dyDescent="0.25">
      <c r="A121" s="13"/>
      <c r="B121" s="13" t="s">
        <v>172</v>
      </c>
      <c r="C121" s="45">
        <f t="shared" si="1"/>
        <v>343520</v>
      </c>
      <c r="D121" s="13" t="s">
        <v>171</v>
      </c>
      <c r="E121" s="13"/>
      <c r="F121" s="13"/>
      <c r="G121" s="13"/>
      <c r="H121" s="82"/>
      <c r="J121" s="13"/>
      <c r="K121" s="13"/>
      <c r="L121" s="13"/>
      <c r="M121" s="13"/>
      <c r="N121" s="27"/>
      <c r="O121" s="43">
        <f>K116</f>
        <v>343520</v>
      </c>
    </row>
    <row r="122" spans="1:16" x14ac:dyDescent="0.25">
      <c r="A122" s="13"/>
      <c r="B122" s="13" t="s">
        <v>173</v>
      </c>
      <c r="C122" s="45">
        <f t="shared" si="1"/>
        <v>664730</v>
      </c>
      <c r="D122" s="13" t="s">
        <v>171</v>
      </c>
      <c r="E122" s="13"/>
      <c r="F122" s="13"/>
      <c r="G122" s="13"/>
      <c r="H122" s="82"/>
      <c r="J122" s="13"/>
      <c r="K122" s="13"/>
      <c r="L122" s="13"/>
      <c r="M122" s="13"/>
      <c r="N122" s="27"/>
      <c r="O122" s="43">
        <f>L116</f>
        <v>664730</v>
      </c>
    </row>
    <row r="123" spans="1:16" x14ac:dyDescent="0.25">
      <c r="A123" s="13"/>
      <c r="B123" s="13" t="s">
        <v>174</v>
      </c>
      <c r="C123" s="45">
        <f t="shared" si="1"/>
        <v>13350</v>
      </c>
      <c r="D123" s="13" t="s">
        <v>171</v>
      </c>
      <c r="E123" s="13"/>
      <c r="F123" s="13"/>
      <c r="G123" s="13"/>
      <c r="H123" s="82"/>
      <c r="J123" s="13"/>
      <c r="K123" s="5"/>
      <c r="L123" s="13"/>
      <c r="M123" s="13"/>
      <c r="N123" s="27"/>
      <c r="O123" s="43">
        <f>M83+M100</f>
        <v>13350</v>
      </c>
    </row>
    <row r="124" spans="1:16" x14ac:dyDescent="0.25">
      <c r="A124" s="13"/>
      <c r="B124" s="13" t="s">
        <v>175</v>
      </c>
      <c r="C124" s="45">
        <f t="shared" si="1"/>
        <v>8200</v>
      </c>
      <c r="D124" s="13" t="s">
        <v>171</v>
      </c>
      <c r="E124" s="13"/>
      <c r="F124" s="13"/>
      <c r="G124" s="13"/>
      <c r="H124" s="82"/>
      <c r="J124" s="13"/>
      <c r="K124" s="13"/>
      <c r="L124" s="13"/>
      <c r="M124" s="13"/>
      <c r="N124" s="27"/>
      <c r="O124" s="43">
        <f>N83+N100</f>
        <v>8200</v>
      </c>
    </row>
    <row r="125" spans="1:16" x14ac:dyDescent="0.25">
      <c r="A125" s="13"/>
      <c r="B125" s="13" t="s">
        <v>176</v>
      </c>
      <c r="C125" s="45">
        <f>M85+M89</f>
        <v>49100</v>
      </c>
      <c r="D125" s="13" t="s">
        <v>171</v>
      </c>
      <c r="E125" s="13"/>
      <c r="F125" s="13"/>
      <c r="G125" s="13"/>
      <c r="H125" s="82"/>
      <c r="J125" s="13"/>
      <c r="K125" s="13"/>
      <c r="L125" s="13"/>
      <c r="M125" s="13"/>
      <c r="N125" s="27"/>
      <c r="O125" s="43">
        <f>M85+M89</f>
        <v>49100</v>
      </c>
    </row>
    <row r="126" spans="1:16" x14ac:dyDescent="0.25">
      <c r="A126" s="13"/>
      <c r="B126" s="13" t="s">
        <v>177</v>
      </c>
      <c r="C126" s="45">
        <f t="shared" si="1"/>
        <v>73200</v>
      </c>
      <c r="D126" s="13" t="s">
        <v>171</v>
      </c>
      <c r="E126" s="13"/>
      <c r="F126" s="13"/>
      <c r="G126" s="13"/>
      <c r="H126" s="82"/>
      <c r="J126" s="13"/>
      <c r="K126" s="13"/>
      <c r="L126" s="13"/>
      <c r="M126" s="13"/>
      <c r="N126" s="27"/>
      <c r="O126" s="43">
        <f>N85+N89</f>
        <v>73200</v>
      </c>
    </row>
    <row r="127" spans="1:16" x14ac:dyDescent="0.25">
      <c r="A127" s="13" t="s">
        <v>139</v>
      </c>
      <c r="B127" s="13"/>
      <c r="D127" s="13"/>
      <c r="E127" s="53">
        <f>SUM(C120:C128)</f>
        <v>1200910</v>
      </c>
      <c r="F127" s="13"/>
      <c r="G127" s="13"/>
      <c r="H127" s="82"/>
      <c r="J127" s="13"/>
      <c r="K127" s="13"/>
      <c r="L127" s="13"/>
      <c r="M127" s="13"/>
      <c r="N127" s="27"/>
      <c r="O127" s="43">
        <f>J98+J103+J115</f>
        <v>10100</v>
      </c>
    </row>
    <row r="128" spans="1:16" x14ac:dyDescent="0.25">
      <c r="A128" s="13"/>
      <c r="B128" s="13" t="s">
        <v>178</v>
      </c>
      <c r="C128" s="45">
        <f>O127</f>
        <v>10100</v>
      </c>
      <c r="D128" s="13" t="s">
        <v>171</v>
      </c>
      <c r="E128" s="13"/>
      <c r="F128" s="13"/>
      <c r="G128" s="13"/>
      <c r="H128" s="82"/>
      <c r="J128" s="13"/>
      <c r="K128" s="33"/>
      <c r="L128" s="13"/>
      <c r="M128" s="13"/>
      <c r="N128" s="42"/>
      <c r="O128" s="44">
        <f>O120+O121+O122+O123+O124+O125+O126+O127</f>
        <v>1200910</v>
      </c>
    </row>
    <row r="129" spans="1:16" x14ac:dyDescent="0.25">
      <c r="A129" s="13" t="s">
        <v>140</v>
      </c>
      <c r="B129" s="13"/>
      <c r="C129" s="13"/>
      <c r="D129" s="13"/>
      <c r="E129" s="13"/>
      <c r="F129" s="13"/>
      <c r="G129" s="13"/>
      <c r="H129" s="82"/>
      <c r="J129" s="13"/>
      <c r="K129" s="13"/>
      <c r="L129" s="13"/>
      <c r="M129" s="13"/>
      <c r="N129" s="13"/>
      <c r="O129" s="13"/>
    </row>
    <row r="130" spans="1:16" ht="45" customHeight="1" x14ac:dyDescent="0.25">
      <c r="A130" s="89" t="s">
        <v>3</v>
      </c>
      <c r="B130" s="89" t="s">
        <v>4</v>
      </c>
      <c r="C130" s="89" t="s">
        <v>141</v>
      </c>
      <c r="D130" s="89" t="s">
        <v>6</v>
      </c>
      <c r="E130" s="89" t="s">
        <v>7</v>
      </c>
      <c r="F130" s="89" t="s">
        <v>8</v>
      </c>
      <c r="G130" s="89" t="s">
        <v>9</v>
      </c>
      <c r="H130" s="96" t="s">
        <v>10</v>
      </c>
      <c r="I130" s="89" t="s">
        <v>11</v>
      </c>
      <c r="J130" s="109" t="s">
        <v>159</v>
      </c>
      <c r="K130" s="110"/>
      <c r="L130" s="110"/>
      <c r="M130" s="110"/>
      <c r="N130" s="111"/>
      <c r="O130" s="89" t="s">
        <v>89</v>
      </c>
    </row>
    <row r="131" spans="1:16" ht="45" customHeight="1" x14ac:dyDescent="0.25">
      <c r="A131" s="90"/>
      <c r="B131" s="90"/>
      <c r="C131" s="90"/>
      <c r="D131" s="90"/>
      <c r="E131" s="90"/>
      <c r="F131" s="90"/>
      <c r="G131" s="90"/>
      <c r="H131" s="98"/>
      <c r="I131" s="90"/>
      <c r="J131" s="89" t="s">
        <v>142</v>
      </c>
      <c r="K131" s="11" t="s">
        <v>143</v>
      </c>
      <c r="L131" s="89" t="s">
        <v>144</v>
      </c>
      <c r="M131" s="89" t="s">
        <v>143</v>
      </c>
      <c r="N131" s="89" t="s">
        <v>144</v>
      </c>
      <c r="O131" s="90"/>
    </row>
    <row r="132" spans="1:16" x14ac:dyDescent="0.25">
      <c r="A132" s="90"/>
      <c r="B132" s="90"/>
      <c r="C132" s="90"/>
      <c r="D132" s="90"/>
      <c r="E132" s="90"/>
      <c r="F132" s="90"/>
      <c r="G132" s="90"/>
      <c r="H132" s="98"/>
      <c r="I132" s="90"/>
      <c r="J132" s="90"/>
      <c r="K132" s="12"/>
      <c r="L132" s="91"/>
      <c r="M132" s="91"/>
      <c r="N132" s="91"/>
      <c r="O132" s="90"/>
    </row>
    <row r="133" spans="1:16" x14ac:dyDescent="0.25">
      <c r="A133" s="90"/>
      <c r="B133" s="90"/>
      <c r="C133" s="90"/>
      <c r="D133" s="90"/>
      <c r="E133" s="90"/>
      <c r="F133" s="90"/>
      <c r="G133" s="90"/>
      <c r="H133" s="98"/>
      <c r="I133" s="91"/>
      <c r="J133" s="91"/>
      <c r="K133" s="17" t="s">
        <v>84</v>
      </c>
      <c r="L133" s="17" t="s">
        <v>84</v>
      </c>
      <c r="M133" s="17" t="s">
        <v>25</v>
      </c>
      <c r="N133" s="17" t="s">
        <v>25</v>
      </c>
      <c r="O133" s="90"/>
    </row>
    <row r="134" spans="1:16" x14ac:dyDescent="0.25">
      <c r="A134" s="91"/>
      <c r="B134" s="91"/>
      <c r="C134" s="91"/>
      <c r="D134" s="91"/>
      <c r="E134" s="91"/>
      <c r="F134" s="91"/>
      <c r="G134" s="91"/>
      <c r="H134" s="97"/>
      <c r="I134" s="23" t="s">
        <v>17</v>
      </c>
      <c r="J134" s="17"/>
      <c r="K134" s="17" t="s">
        <v>18</v>
      </c>
      <c r="L134" s="17" t="s">
        <v>18</v>
      </c>
      <c r="M134" s="17" t="s">
        <v>18</v>
      </c>
      <c r="N134" s="17" t="s">
        <v>18</v>
      </c>
      <c r="O134" s="91"/>
    </row>
    <row r="135" spans="1:16" x14ac:dyDescent="0.25">
      <c r="A135" s="14" t="s">
        <v>19</v>
      </c>
      <c r="B135" s="14" t="s">
        <v>145</v>
      </c>
      <c r="C135" s="14" t="s">
        <v>146</v>
      </c>
      <c r="D135" s="14">
        <v>19</v>
      </c>
      <c r="E135" s="14" t="s">
        <v>23</v>
      </c>
      <c r="F135" s="14" t="s">
        <v>24</v>
      </c>
      <c r="G135" s="14">
        <v>29000269</v>
      </c>
      <c r="H135" s="83">
        <v>199635</v>
      </c>
      <c r="I135" s="20">
        <v>35</v>
      </c>
      <c r="J135" s="14">
        <v>0</v>
      </c>
      <c r="K135" s="14">
        <v>68400</v>
      </c>
      <c r="L135" s="14">
        <v>98300</v>
      </c>
      <c r="M135" s="14">
        <v>0</v>
      </c>
      <c r="N135" s="14">
        <v>0</v>
      </c>
      <c r="O135" s="14" t="s">
        <v>84</v>
      </c>
    </row>
    <row r="136" spans="1:16" x14ac:dyDescent="0.25">
      <c r="A136" s="14" t="s">
        <v>26</v>
      </c>
      <c r="B136" s="14" t="s">
        <v>147</v>
      </c>
      <c r="C136" s="14" t="s">
        <v>148</v>
      </c>
      <c r="D136" s="14">
        <v>112</v>
      </c>
      <c r="E136" s="14" t="s">
        <v>23</v>
      </c>
      <c r="F136" s="14" t="s">
        <v>24</v>
      </c>
      <c r="G136" s="14">
        <v>27476347</v>
      </c>
      <c r="H136" s="83">
        <v>199580</v>
      </c>
      <c r="I136" s="20">
        <v>14</v>
      </c>
      <c r="J136" s="14">
        <v>0</v>
      </c>
      <c r="K136" s="14">
        <v>0</v>
      </c>
      <c r="L136" s="14">
        <v>0</v>
      </c>
      <c r="M136" s="14">
        <v>97500</v>
      </c>
      <c r="N136" s="14">
        <v>72600</v>
      </c>
      <c r="O136" s="14" t="s">
        <v>25</v>
      </c>
    </row>
    <row r="137" spans="1:16" x14ac:dyDescent="0.25">
      <c r="A137" s="14" t="s">
        <v>29</v>
      </c>
      <c r="B137" s="14" t="s">
        <v>149</v>
      </c>
      <c r="C137" s="14" t="s">
        <v>96</v>
      </c>
      <c r="D137" s="14">
        <v>82</v>
      </c>
      <c r="E137" s="14" t="s">
        <v>23</v>
      </c>
      <c r="F137" s="14" t="s">
        <v>24</v>
      </c>
      <c r="G137" s="14">
        <v>26517218</v>
      </c>
      <c r="H137" s="83">
        <v>163234</v>
      </c>
      <c r="I137" s="20">
        <v>20</v>
      </c>
      <c r="J137" s="14">
        <v>0</v>
      </c>
      <c r="K137" s="14">
        <v>27400</v>
      </c>
      <c r="L137" s="14">
        <v>60100</v>
      </c>
      <c r="M137" s="14">
        <v>0</v>
      </c>
      <c r="N137" s="14">
        <v>0</v>
      </c>
      <c r="O137" s="14" t="s">
        <v>84</v>
      </c>
    </row>
    <row r="138" spans="1:16" x14ac:dyDescent="0.25">
      <c r="A138" s="14" t="s">
        <v>30</v>
      </c>
      <c r="B138" s="14" t="s">
        <v>150</v>
      </c>
      <c r="C138" s="14" t="s">
        <v>151</v>
      </c>
      <c r="D138" s="14" t="s">
        <v>22</v>
      </c>
      <c r="E138" s="14" t="s">
        <v>23</v>
      </c>
      <c r="F138" s="14" t="s">
        <v>24</v>
      </c>
      <c r="G138" s="14">
        <v>25460008</v>
      </c>
      <c r="H138" s="83">
        <v>14904089</v>
      </c>
      <c r="I138" s="20">
        <v>35</v>
      </c>
      <c r="J138" s="14">
        <v>0</v>
      </c>
      <c r="K138" s="14">
        <v>28850</v>
      </c>
      <c r="L138" s="14">
        <v>86550</v>
      </c>
      <c r="M138" s="14">
        <v>0</v>
      </c>
      <c r="N138" s="14">
        <v>0</v>
      </c>
      <c r="O138" s="14" t="s">
        <v>84</v>
      </c>
    </row>
    <row r="139" spans="1:16" x14ac:dyDescent="0.25">
      <c r="A139" s="14" t="s">
        <v>31</v>
      </c>
      <c r="B139" s="14" t="s">
        <v>152</v>
      </c>
      <c r="C139" s="14" t="s">
        <v>153</v>
      </c>
      <c r="D139" s="14" t="s">
        <v>22</v>
      </c>
      <c r="E139" s="14" t="s">
        <v>23</v>
      </c>
      <c r="F139" s="14" t="s">
        <v>24</v>
      </c>
      <c r="G139" s="14">
        <v>26505077</v>
      </c>
      <c r="H139" s="83">
        <v>15487939</v>
      </c>
      <c r="I139" s="20">
        <v>22</v>
      </c>
      <c r="J139" s="14">
        <v>38500</v>
      </c>
      <c r="K139" s="14">
        <v>0</v>
      </c>
      <c r="L139" s="14">
        <v>0</v>
      </c>
      <c r="M139" s="14">
        <v>0</v>
      </c>
      <c r="N139" s="14">
        <v>0</v>
      </c>
      <c r="O139" s="14" t="s">
        <v>92</v>
      </c>
    </row>
    <row r="140" spans="1:16" x14ac:dyDescent="0.25">
      <c r="A140" s="14" t="s">
        <v>32</v>
      </c>
      <c r="B140" s="14" t="s">
        <v>154</v>
      </c>
      <c r="C140" s="14" t="s">
        <v>155</v>
      </c>
      <c r="D140" s="14">
        <v>23</v>
      </c>
      <c r="E140" s="14" t="s">
        <v>23</v>
      </c>
      <c r="F140" s="14" t="s">
        <v>24</v>
      </c>
      <c r="G140" s="14">
        <v>25939037</v>
      </c>
      <c r="H140" s="83">
        <v>199575</v>
      </c>
      <c r="I140" s="20">
        <v>18</v>
      </c>
      <c r="J140" s="14">
        <v>0</v>
      </c>
      <c r="K140" s="14">
        <v>0</v>
      </c>
      <c r="L140" s="14">
        <v>0</v>
      </c>
      <c r="M140" s="14">
        <v>121600</v>
      </c>
      <c r="N140" s="14">
        <v>101300</v>
      </c>
      <c r="O140" s="14" t="s">
        <v>25</v>
      </c>
    </row>
    <row r="141" spans="1:16" x14ac:dyDescent="0.25">
      <c r="A141" s="26">
        <v>7</v>
      </c>
      <c r="B141" s="14" t="s">
        <v>156</v>
      </c>
      <c r="C141" s="14" t="s">
        <v>21</v>
      </c>
      <c r="D141" s="14" t="s">
        <v>22</v>
      </c>
      <c r="E141" s="14" t="s">
        <v>23</v>
      </c>
      <c r="F141" s="14" t="s">
        <v>24</v>
      </c>
      <c r="G141" s="14">
        <v>25436045</v>
      </c>
      <c r="H141" s="83">
        <v>12278003</v>
      </c>
      <c r="I141" s="20">
        <v>14</v>
      </c>
      <c r="J141" s="14">
        <v>700</v>
      </c>
      <c r="K141" s="14">
        <v>0</v>
      </c>
      <c r="L141" s="14">
        <v>0</v>
      </c>
      <c r="M141" s="14">
        <v>0</v>
      </c>
      <c r="N141" s="14">
        <v>0</v>
      </c>
      <c r="O141" s="14" t="s">
        <v>92</v>
      </c>
      <c r="P141" s="32"/>
    </row>
    <row r="142" spans="1:16" x14ac:dyDescent="0.25">
      <c r="A142" s="13" t="s">
        <v>181</v>
      </c>
      <c r="B142" s="13"/>
      <c r="C142" s="13"/>
      <c r="D142" s="13"/>
      <c r="E142" s="13"/>
      <c r="F142" s="13"/>
      <c r="G142" s="13"/>
      <c r="H142" s="84" t="s">
        <v>160</v>
      </c>
      <c r="I142" s="36">
        <f t="shared" ref="I142:N142" si="2">SUM(I135:I141)</f>
        <v>158</v>
      </c>
      <c r="J142" s="40">
        <f t="shared" si="2"/>
        <v>39200</v>
      </c>
      <c r="K142" s="40">
        <f t="shared" si="2"/>
        <v>124650</v>
      </c>
      <c r="L142" s="40">
        <f t="shared" si="2"/>
        <v>244950</v>
      </c>
      <c r="M142" s="40">
        <f t="shared" si="2"/>
        <v>219100</v>
      </c>
      <c r="N142" s="40">
        <f t="shared" si="2"/>
        <v>173900</v>
      </c>
      <c r="O142" s="31">
        <f>J142+K142+L142+M142+N142</f>
        <v>801800</v>
      </c>
      <c r="P142" s="32"/>
    </row>
    <row r="143" spans="1:16" x14ac:dyDescent="0.25">
      <c r="A143" s="13" t="s">
        <v>79</v>
      </c>
      <c r="B143" s="13"/>
      <c r="C143" s="13"/>
      <c r="D143" s="13"/>
      <c r="E143" s="13"/>
      <c r="F143" s="13"/>
      <c r="G143" s="13"/>
      <c r="H143" s="82"/>
      <c r="J143" s="13"/>
      <c r="K143" s="13"/>
      <c r="L143" s="13"/>
      <c r="M143" s="13"/>
      <c r="N143" s="13"/>
      <c r="O143" s="13"/>
    </row>
    <row r="144" spans="1:16" x14ac:dyDescent="0.25">
      <c r="A144" s="13"/>
      <c r="B144" s="13" t="s">
        <v>179</v>
      </c>
      <c r="C144" s="13">
        <f>J142</f>
        <v>39200</v>
      </c>
      <c r="D144" s="13" t="s">
        <v>171</v>
      </c>
      <c r="E144" s="13"/>
      <c r="F144" s="13"/>
      <c r="G144" s="13"/>
      <c r="H144" s="82"/>
      <c r="J144" s="112"/>
      <c r="K144" s="112"/>
      <c r="L144" s="112"/>
      <c r="M144" s="13"/>
      <c r="N144" s="13"/>
      <c r="O144" s="28"/>
      <c r="P144" s="32"/>
    </row>
    <row r="145" spans="1:16" ht="15.75" customHeight="1" x14ac:dyDescent="0.25">
      <c r="A145" s="13"/>
      <c r="B145" s="13" t="s">
        <v>172</v>
      </c>
      <c r="C145" s="13">
        <f>K142</f>
        <v>124650</v>
      </c>
      <c r="D145" s="13" t="s">
        <v>171</v>
      </c>
      <c r="E145" s="13"/>
      <c r="F145" s="13"/>
      <c r="G145" s="13"/>
      <c r="H145" s="82"/>
      <c r="J145" s="107" t="s">
        <v>190</v>
      </c>
      <c r="K145" s="108"/>
      <c r="L145" s="108"/>
      <c r="M145" s="13"/>
      <c r="N145" s="13"/>
      <c r="O145" s="28"/>
      <c r="P145" s="32"/>
    </row>
    <row r="146" spans="1:16" x14ac:dyDescent="0.25">
      <c r="A146" s="13"/>
      <c r="B146" s="13" t="s">
        <v>180</v>
      </c>
      <c r="C146" s="13">
        <f>L142</f>
        <v>244950</v>
      </c>
      <c r="D146" s="13" t="s">
        <v>171</v>
      </c>
      <c r="E146" s="13"/>
      <c r="F146" s="13"/>
      <c r="G146" s="13"/>
      <c r="H146" s="82"/>
      <c r="J146" s="30" t="s">
        <v>162</v>
      </c>
      <c r="K146" s="14"/>
      <c r="L146" s="39">
        <f>L68+O116+O142</f>
        <v>2682525.63</v>
      </c>
      <c r="M146" s="13"/>
      <c r="N146" s="13"/>
      <c r="O146" s="28"/>
      <c r="P146" s="32"/>
    </row>
    <row r="147" spans="1:16" ht="15.6" x14ac:dyDescent="0.25">
      <c r="A147" s="13"/>
      <c r="B147" s="13" t="s">
        <v>176</v>
      </c>
      <c r="C147" s="13">
        <f>M142</f>
        <v>219100</v>
      </c>
      <c r="D147" s="13" t="s">
        <v>171</v>
      </c>
      <c r="E147" s="13"/>
      <c r="F147" s="13"/>
      <c r="G147" s="13"/>
      <c r="H147" s="82"/>
      <c r="J147" s="30" t="s">
        <v>92</v>
      </c>
      <c r="K147" s="50">
        <f>C120+C144</f>
        <v>77910</v>
      </c>
      <c r="L147" s="39"/>
      <c r="M147" s="13"/>
      <c r="N147" s="13"/>
      <c r="O147" s="28"/>
      <c r="P147" s="32"/>
    </row>
    <row r="148" spans="1:16" ht="15.6" x14ac:dyDescent="0.25">
      <c r="A148" s="13"/>
      <c r="B148" s="13" t="s">
        <v>177</v>
      </c>
      <c r="C148" s="13">
        <f>N142</f>
        <v>173900</v>
      </c>
      <c r="D148" s="13" t="s">
        <v>171</v>
      </c>
      <c r="E148" s="13"/>
      <c r="F148" s="13"/>
      <c r="G148" s="47" t="s">
        <v>161</v>
      </c>
      <c r="H148" s="85"/>
      <c r="J148" s="30" t="s">
        <v>163</v>
      </c>
      <c r="K148" s="50">
        <f>C121+C145</f>
        <v>468170</v>
      </c>
      <c r="L148" s="39"/>
      <c r="M148" s="13"/>
      <c r="N148" s="13"/>
      <c r="O148" s="28"/>
      <c r="P148" s="32"/>
    </row>
    <row r="149" spans="1:16" ht="15.6" x14ac:dyDescent="0.3">
      <c r="A149" s="13"/>
      <c r="B149" s="13"/>
      <c r="C149" s="54">
        <f>SUM(C144:C148)</f>
        <v>801800</v>
      </c>
      <c r="D149" s="13"/>
      <c r="E149" s="13"/>
      <c r="F149" s="13"/>
      <c r="G149" s="47">
        <v>341</v>
      </c>
      <c r="H149" s="85"/>
      <c r="J149" s="38" t="s">
        <v>164</v>
      </c>
      <c r="K149" s="51">
        <f>C122+C146</f>
        <v>909680</v>
      </c>
      <c r="L149" s="39"/>
      <c r="M149" s="13"/>
      <c r="N149" s="13"/>
      <c r="O149" s="34"/>
      <c r="P149" s="32"/>
    </row>
    <row r="150" spans="1:16" ht="15.6" x14ac:dyDescent="0.3">
      <c r="A150" s="13"/>
      <c r="B150" s="13"/>
      <c r="C150" s="13"/>
      <c r="D150" s="13"/>
      <c r="E150" s="13"/>
      <c r="F150" s="13"/>
      <c r="G150" s="47">
        <v>586</v>
      </c>
      <c r="H150" s="85"/>
      <c r="J150" s="38" t="s">
        <v>167</v>
      </c>
      <c r="K150" s="51">
        <f>C74+C125+C147</f>
        <v>416719.94</v>
      </c>
      <c r="L150" s="39"/>
      <c r="M150" s="13"/>
      <c r="N150" s="13"/>
      <c r="O150" s="13"/>
    </row>
    <row r="151" spans="1:16" ht="15.6" x14ac:dyDescent="0.25">
      <c r="A151" s="13"/>
      <c r="B151" s="13"/>
      <c r="C151" s="13"/>
      <c r="D151" s="13"/>
      <c r="E151" s="13"/>
      <c r="F151" s="13"/>
      <c r="G151" s="47">
        <v>158</v>
      </c>
      <c r="H151" s="85"/>
      <c r="J151" s="30" t="s">
        <v>168</v>
      </c>
      <c r="K151" s="50">
        <f>C75+C126+C148</f>
        <v>495233.33999999997</v>
      </c>
      <c r="L151" s="39"/>
      <c r="M151" s="13"/>
      <c r="N151" s="13"/>
      <c r="O151" s="13"/>
    </row>
    <row r="152" spans="1:16" ht="17.399999999999999" x14ac:dyDescent="0.25">
      <c r="A152" s="13"/>
      <c r="B152" s="13"/>
      <c r="C152" s="13"/>
      <c r="D152" s="13"/>
      <c r="E152" s="13"/>
      <c r="F152" s="13"/>
      <c r="G152" s="37">
        <f>G149+G150+G151</f>
        <v>1085</v>
      </c>
      <c r="H152" s="85"/>
      <c r="J152" s="30" t="s">
        <v>120</v>
      </c>
      <c r="K152" s="50">
        <f>C128</f>
        <v>10100</v>
      </c>
      <c r="L152" s="39"/>
      <c r="M152" s="13"/>
      <c r="N152" s="13"/>
      <c r="O152" s="13"/>
    </row>
    <row r="153" spans="1:16" ht="15.6" x14ac:dyDescent="0.25">
      <c r="A153" s="13"/>
      <c r="B153" s="13"/>
      <c r="C153" s="13"/>
      <c r="D153" s="13"/>
      <c r="E153" s="13"/>
      <c r="F153" s="13"/>
      <c r="G153" s="13"/>
      <c r="H153" s="82"/>
      <c r="J153" s="30" t="s">
        <v>165</v>
      </c>
      <c r="K153" s="50">
        <f>C72+C123</f>
        <v>126216.68000000001</v>
      </c>
      <c r="L153" s="39"/>
      <c r="M153" s="13"/>
      <c r="N153" s="13"/>
      <c r="O153" s="13"/>
    </row>
    <row r="154" spans="1:16" ht="15.6" x14ac:dyDescent="0.25">
      <c r="A154" s="13"/>
      <c r="B154" s="13"/>
      <c r="C154" s="13"/>
      <c r="D154" s="13"/>
      <c r="E154" s="13"/>
      <c r="F154" s="13"/>
      <c r="G154" s="13"/>
      <c r="H154" s="82"/>
      <c r="J154" s="30" t="s">
        <v>166</v>
      </c>
      <c r="K154" s="50">
        <f>C73+C124</f>
        <v>139295.67000000001</v>
      </c>
      <c r="L154" s="39"/>
      <c r="M154" s="13"/>
      <c r="N154" s="13"/>
      <c r="O154" s="13"/>
    </row>
    <row r="155" spans="1:16" x14ac:dyDescent="0.25">
      <c r="A155" s="13"/>
      <c r="B155" s="13"/>
      <c r="C155" s="13"/>
      <c r="D155" s="13"/>
      <c r="E155" s="13"/>
      <c r="F155" s="13"/>
      <c r="G155" s="13"/>
      <c r="H155" s="82"/>
      <c r="J155" s="29" t="s">
        <v>169</v>
      </c>
      <c r="K155" s="52">
        <f>SUM(K147:K154)</f>
        <v>2643325.63</v>
      </c>
      <c r="L155" s="55"/>
      <c r="M155" s="13"/>
      <c r="N155" s="13"/>
      <c r="O155" s="13"/>
    </row>
    <row r="156" spans="1:16" x14ac:dyDescent="0.25">
      <c r="A156" s="13"/>
      <c r="B156" s="13"/>
      <c r="C156" s="13"/>
      <c r="D156" s="13"/>
      <c r="E156" s="13"/>
      <c r="F156" s="13"/>
      <c r="G156" s="13"/>
      <c r="H156" s="82"/>
      <c r="J156" s="13"/>
      <c r="K156" s="13"/>
      <c r="L156" s="13"/>
      <c r="M156" s="13"/>
      <c r="N156" s="13"/>
      <c r="O156" s="13"/>
    </row>
    <row r="157" spans="1:16" x14ac:dyDescent="0.25">
      <c r="A157" s="13"/>
      <c r="B157" s="13"/>
      <c r="C157" s="13"/>
      <c r="D157" s="13"/>
      <c r="E157" s="13"/>
      <c r="F157" s="13"/>
      <c r="G157" s="13"/>
      <c r="H157" s="82"/>
      <c r="J157" s="13"/>
      <c r="K157" s="13"/>
      <c r="L157" s="13"/>
      <c r="M157" s="13"/>
      <c r="N157" s="13"/>
      <c r="O157" s="13"/>
    </row>
    <row r="158" spans="1:16" x14ac:dyDescent="0.25">
      <c r="A158" s="13"/>
      <c r="B158" s="13"/>
      <c r="C158" s="13"/>
      <c r="D158" s="13"/>
      <c r="E158" s="13"/>
      <c r="F158" s="13"/>
      <c r="G158" s="13"/>
      <c r="H158" s="82"/>
      <c r="J158" s="13"/>
      <c r="K158" s="13"/>
      <c r="L158" s="13"/>
      <c r="M158" s="13"/>
      <c r="N158" s="13"/>
      <c r="O158" s="13"/>
    </row>
    <row r="159" spans="1:16" x14ac:dyDescent="0.25">
      <c r="A159" s="13"/>
      <c r="B159" s="13"/>
      <c r="C159" s="13"/>
      <c r="D159" s="13"/>
      <c r="E159" s="13"/>
      <c r="F159" s="13"/>
      <c r="G159" s="13"/>
      <c r="H159" s="82"/>
      <c r="J159" s="13"/>
      <c r="K159" s="13"/>
      <c r="L159" s="13"/>
      <c r="M159" s="13"/>
      <c r="N159" s="13"/>
      <c r="O159" s="13"/>
    </row>
    <row r="160" spans="1:16" x14ac:dyDescent="0.25">
      <c r="A160" s="13"/>
      <c r="B160" s="13"/>
      <c r="C160" s="13"/>
      <c r="D160" s="13"/>
      <c r="E160" s="13"/>
      <c r="F160" s="13"/>
      <c r="G160" s="13"/>
      <c r="H160" s="82"/>
      <c r="J160" s="13"/>
      <c r="K160" s="13"/>
      <c r="L160" s="13"/>
      <c r="M160" s="13"/>
      <c r="N160" s="13"/>
      <c r="O160" s="13"/>
    </row>
    <row r="161" spans="1:15" x14ac:dyDescent="0.25">
      <c r="A161" s="13"/>
      <c r="B161" s="13"/>
      <c r="C161" s="13"/>
      <c r="D161" s="13"/>
      <c r="E161" s="13"/>
      <c r="F161" s="13"/>
      <c r="G161" s="13"/>
      <c r="H161" s="82"/>
      <c r="J161" s="13"/>
      <c r="K161" s="13"/>
      <c r="L161" s="13"/>
      <c r="M161" s="13"/>
      <c r="N161" s="13"/>
      <c r="O161" s="13"/>
    </row>
    <row r="162" spans="1:15" x14ac:dyDescent="0.25">
      <c r="A162" s="13"/>
      <c r="B162" s="13"/>
      <c r="C162" s="13"/>
      <c r="D162" s="13"/>
      <c r="E162" s="13"/>
      <c r="F162" s="13"/>
      <c r="G162" s="13"/>
      <c r="H162" s="82"/>
      <c r="J162" s="13"/>
      <c r="K162" s="13"/>
      <c r="L162" s="13"/>
      <c r="M162" s="13"/>
      <c r="N162" s="13"/>
      <c r="O162" s="13"/>
    </row>
    <row r="163" spans="1:15" x14ac:dyDescent="0.25">
      <c r="A163" s="13"/>
      <c r="B163" s="13"/>
      <c r="C163" s="13"/>
      <c r="D163" s="13"/>
      <c r="E163" s="13"/>
      <c r="F163" s="13"/>
      <c r="G163" s="13"/>
      <c r="H163" s="82"/>
      <c r="J163" s="13"/>
      <c r="K163" s="13"/>
      <c r="L163" s="13"/>
      <c r="M163" s="13"/>
      <c r="N163" s="13"/>
      <c r="O163" s="13"/>
    </row>
    <row r="164" spans="1:15" x14ac:dyDescent="0.25">
      <c r="A164" s="13"/>
      <c r="B164" s="13"/>
      <c r="C164" s="13"/>
      <c r="D164" s="13"/>
      <c r="E164" s="13"/>
      <c r="F164" s="13"/>
      <c r="G164" s="13"/>
      <c r="H164" s="82"/>
      <c r="J164" s="13"/>
      <c r="K164" s="13"/>
      <c r="L164" s="13"/>
      <c r="M164" s="13"/>
      <c r="N164" s="13"/>
      <c r="O164" s="13"/>
    </row>
    <row r="165" spans="1:15" x14ac:dyDescent="0.25">
      <c r="A165" s="13"/>
      <c r="B165" s="13"/>
      <c r="C165" s="13"/>
      <c r="D165" s="13"/>
      <c r="E165" s="13"/>
      <c r="F165" s="13"/>
      <c r="G165" s="13"/>
      <c r="H165" s="82"/>
      <c r="J165" s="13"/>
      <c r="K165" s="13"/>
      <c r="L165" s="13"/>
      <c r="M165" s="13"/>
      <c r="N165" s="13"/>
      <c r="O165" s="13"/>
    </row>
    <row r="166" spans="1:15" x14ac:dyDescent="0.25">
      <c r="A166" s="13"/>
      <c r="B166" s="13"/>
      <c r="C166" s="13"/>
      <c r="D166" s="13"/>
      <c r="E166" s="13"/>
      <c r="F166" s="13"/>
      <c r="G166" s="13"/>
      <c r="H166" s="82"/>
      <c r="J166" s="13"/>
      <c r="K166" s="13"/>
      <c r="L166" s="13"/>
      <c r="M166" s="13"/>
      <c r="N166" s="13"/>
      <c r="O166" s="13"/>
    </row>
    <row r="167" spans="1:15" x14ac:dyDescent="0.25">
      <c r="A167" s="13"/>
      <c r="B167" s="13"/>
      <c r="C167" s="13"/>
      <c r="D167" s="13"/>
      <c r="E167" s="13"/>
      <c r="F167" s="13"/>
      <c r="G167" s="13"/>
      <c r="H167" s="82"/>
      <c r="J167" s="13"/>
      <c r="K167" s="13"/>
      <c r="L167" s="13"/>
      <c r="M167" s="13"/>
      <c r="N167" s="13"/>
      <c r="O167" s="13"/>
    </row>
    <row r="168" spans="1:15" x14ac:dyDescent="0.25">
      <c r="A168" s="13"/>
      <c r="B168" s="13"/>
      <c r="C168" s="13"/>
      <c r="D168" s="13"/>
      <c r="E168" s="13"/>
      <c r="F168" s="13"/>
      <c r="G168" s="13"/>
      <c r="H168" s="82"/>
      <c r="J168" s="13"/>
      <c r="K168" s="13"/>
      <c r="L168" s="13"/>
      <c r="M168" s="13"/>
      <c r="N168" s="13"/>
      <c r="O168" s="13"/>
    </row>
    <row r="169" spans="1:15" x14ac:dyDescent="0.25">
      <c r="A169" s="13"/>
      <c r="B169" s="13"/>
      <c r="C169" s="13"/>
      <c r="D169" s="13"/>
      <c r="E169" s="13"/>
      <c r="F169" s="13"/>
      <c r="G169" s="13"/>
      <c r="H169" s="82"/>
      <c r="J169" s="13"/>
      <c r="K169" s="13"/>
      <c r="L169" s="13"/>
      <c r="M169" s="13"/>
      <c r="N169" s="13"/>
      <c r="O169" s="13"/>
    </row>
    <row r="170" spans="1:15" x14ac:dyDescent="0.25">
      <c r="A170" s="13"/>
      <c r="B170" s="13"/>
      <c r="C170" s="13"/>
      <c r="D170" s="13"/>
      <c r="E170" s="13"/>
      <c r="F170" s="13"/>
      <c r="G170" s="13"/>
      <c r="H170" s="82"/>
      <c r="J170" s="13"/>
      <c r="K170" s="13"/>
      <c r="L170" s="13"/>
      <c r="M170" s="13"/>
      <c r="N170" s="13"/>
      <c r="O170" s="13"/>
    </row>
    <row r="171" spans="1:15" x14ac:dyDescent="0.25">
      <c r="A171" s="13"/>
      <c r="B171" s="13"/>
      <c r="C171" s="13"/>
      <c r="D171" s="13"/>
      <c r="E171" s="13"/>
      <c r="F171" s="13"/>
      <c r="G171" s="13"/>
      <c r="H171" s="82"/>
      <c r="J171" s="13"/>
      <c r="K171" s="13"/>
      <c r="L171" s="13"/>
      <c r="M171" s="13"/>
      <c r="N171" s="13"/>
      <c r="O171" s="13"/>
    </row>
    <row r="172" spans="1:15" x14ac:dyDescent="0.25">
      <c r="A172" s="13"/>
      <c r="B172" s="13"/>
      <c r="C172" s="13"/>
      <c r="D172" s="13"/>
      <c r="E172" s="13"/>
      <c r="F172" s="13"/>
      <c r="G172" s="13"/>
      <c r="H172" s="82"/>
      <c r="J172" s="13"/>
      <c r="K172" s="13"/>
      <c r="L172" s="13"/>
      <c r="M172" s="13"/>
      <c r="N172" s="13"/>
      <c r="O172" s="13"/>
    </row>
    <row r="173" spans="1:15" x14ac:dyDescent="0.25">
      <c r="A173" s="13"/>
      <c r="B173" s="13"/>
      <c r="C173" s="13"/>
      <c r="D173" s="13"/>
      <c r="E173" s="13"/>
      <c r="F173" s="13"/>
      <c r="G173" s="13"/>
      <c r="H173" s="82"/>
      <c r="J173" s="13"/>
      <c r="K173" s="13"/>
      <c r="L173" s="13"/>
      <c r="M173" s="13"/>
      <c r="N173" s="13"/>
      <c r="O173" s="13"/>
    </row>
    <row r="174" spans="1:15" x14ac:dyDescent="0.25">
      <c r="A174" s="13"/>
      <c r="B174" s="13"/>
      <c r="C174" s="13"/>
      <c r="D174" s="13"/>
      <c r="E174" s="13"/>
      <c r="F174" s="13"/>
      <c r="G174" s="13"/>
      <c r="H174" s="82"/>
      <c r="J174" s="13"/>
      <c r="K174" s="13"/>
      <c r="L174" s="13"/>
      <c r="M174" s="13"/>
      <c r="N174" s="13"/>
      <c r="O174" s="13"/>
    </row>
    <row r="175" spans="1:15" x14ac:dyDescent="0.25">
      <c r="A175" s="13"/>
      <c r="B175" s="13"/>
      <c r="C175" s="13"/>
      <c r="D175" s="13"/>
      <c r="E175" s="13"/>
      <c r="F175" s="13"/>
      <c r="G175" s="13"/>
      <c r="H175" s="82"/>
      <c r="J175" s="13"/>
      <c r="K175" s="13"/>
      <c r="L175" s="13"/>
      <c r="M175" s="13"/>
      <c r="N175" s="13"/>
      <c r="O175" s="13"/>
    </row>
    <row r="176" spans="1:15" x14ac:dyDescent="0.25">
      <c r="A176" s="13"/>
      <c r="B176" s="13"/>
      <c r="C176" s="13"/>
      <c r="D176" s="13"/>
      <c r="E176" s="13"/>
      <c r="F176" s="13"/>
      <c r="G176" s="13"/>
      <c r="H176" s="82"/>
      <c r="J176" s="13"/>
      <c r="K176" s="13"/>
      <c r="L176" s="13"/>
      <c r="M176" s="13"/>
      <c r="N176" s="13"/>
      <c r="O176" s="13"/>
    </row>
    <row r="177" spans="1:15" x14ac:dyDescent="0.25">
      <c r="A177" s="13"/>
      <c r="B177" s="13"/>
      <c r="C177" s="13"/>
      <c r="D177" s="13"/>
      <c r="E177" s="13"/>
      <c r="F177" s="13"/>
      <c r="G177" s="13"/>
      <c r="H177" s="82"/>
      <c r="J177" s="13"/>
      <c r="K177" s="13"/>
      <c r="L177" s="13"/>
      <c r="M177" s="13"/>
      <c r="N177" s="13"/>
      <c r="O177" s="13"/>
    </row>
    <row r="178" spans="1:15" x14ac:dyDescent="0.25">
      <c r="A178" s="13"/>
      <c r="B178" s="13"/>
      <c r="C178" s="13"/>
      <c r="D178" s="13"/>
      <c r="E178" s="13"/>
      <c r="F178" s="13"/>
      <c r="G178" s="13"/>
      <c r="H178" s="82"/>
      <c r="J178" s="13"/>
      <c r="K178" s="13"/>
      <c r="L178" s="13"/>
      <c r="M178" s="13"/>
      <c r="N178" s="13"/>
      <c r="O178" s="13"/>
    </row>
  </sheetData>
  <mergeCells count="43">
    <mergeCell ref="J145:L145"/>
    <mergeCell ref="L131:L132"/>
    <mergeCell ref="M131:M132"/>
    <mergeCell ref="N131:N132"/>
    <mergeCell ref="O130:O134"/>
    <mergeCell ref="J130:N130"/>
    <mergeCell ref="J144:L144"/>
    <mergeCell ref="I130:I133"/>
    <mergeCell ref="J131:J133"/>
    <mergeCell ref="A130:A134"/>
    <mergeCell ref="B130:B134"/>
    <mergeCell ref="C130:C134"/>
    <mergeCell ref="D130:D134"/>
    <mergeCell ref="E130:E134"/>
    <mergeCell ref="F130:F134"/>
    <mergeCell ref="O79:O81"/>
    <mergeCell ref="A118:J118"/>
    <mergeCell ref="B78:B81"/>
    <mergeCell ref="C78:C81"/>
    <mergeCell ref="D78:D81"/>
    <mergeCell ref="E78:E81"/>
    <mergeCell ref="F78:F81"/>
    <mergeCell ref="G78:G81"/>
    <mergeCell ref="H78:H81"/>
    <mergeCell ref="J78:N78"/>
    <mergeCell ref="I78:I80"/>
    <mergeCell ref="A78:A81"/>
    <mergeCell ref="A70:L70"/>
    <mergeCell ref="G130:G134"/>
    <mergeCell ref="J1:L1"/>
    <mergeCell ref="A7:M7"/>
    <mergeCell ref="J10:K10"/>
    <mergeCell ref="I11:I12"/>
    <mergeCell ref="H11:H12"/>
    <mergeCell ref="G11:G12"/>
    <mergeCell ref="F11:F12"/>
    <mergeCell ref="E11:E12"/>
    <mergeCell ref="D11:D12"/>
    <mergeCell ref="C11:C12"/>
    <mergeCell ref="B11:B12"/>
    <mergeCell ref="A11:A12"/>
    <mergeCell ref="L10:L12"/>
    <mergeCell ref="H130:H134"/>
  </mergeCells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>
    <oddHeader>&amp;C&amp;P</oddHeader>
  </headerFooter>
  <ignoredErrors>
    <ignoredError sqref="C1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2020-11-04T16:42:28Z</dcterms:modified>
</cp:coreProperties>
</file>