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18636" windowHeight="7188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Arkusz1!$A$1:$O$151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" i="1" l="1"/>
  <c r="E123" i="1"/>
  <c r="C76" i="1"/>
  <c r="C77" i="1" s="1"/>
  <c r="C75" i="1"/>
  <c r="C74" i="1"/>
  <c r="C73" i="1"/>
  <c r="C72" i="1"/>
  <c r="C122" i="1"/>
  <c r="C121" i="1"/>
  <c r="C120" i="1"/>
  <c r="K150" i="1" s="1"/>
  <c r="C119" i="1"/>
  <c r="K144" i="1"/>
  <c r="C117" i="1"/>
  <c r="K148" i="1"/>
  <c r="K143" i="1"/>
  <c r="C116" i="1"/>
  <c r="C140" i="1"/>
  <c r="K149" i="1" l="1"/>
  <c r="C124" i="1"/>
  <c r="N138" i="1"/>
  <c r="M138" i="1"/>
  <c r="L138" i="1"/>
  <c r="K138" i="1"/>
  <c r="J138" i="1"/>
  <c r="N112" i="1"/>
  <c r="M112" i="1"/>
  <c r="L112" i="1"/>
  <c r="K112" i="1"/>
  <c r="J112" i="1"/>
  <c r="K68" i="1"/>
  <c r="J68" i="1"/>
  <c r="L68" i="1" l="1"/>
  <c r="O138" i="1"/>
  <c r="O112" i="1"/>
  <c r="I68" i="1"/>
  <c r="G148" i="1" l="1"/>
  <c r="C144" i="1"/>
  <c r="K147" i="1" s="1"/>
  <c r="C143" i="1"/>
  <c r="K146" i="1" s="1"/>
  <c r="C142" i="1"/>
  <c r="C141" i="1"/>
  <c r="I138" i="1"/>
  <c r="I112" i="1"/>
  <c r="K145" i="1" l="1"/>
  <c r="C145" i="1"/>
  <c r="K151" i="1" l="1"/>
</calcChain>
</file>

<file path=xl/sharedStrings.xml><?xml version="1.0" encoding="utf-8"?>
<sst xmlns="http://schemas.openxmlformats.org/spreadsheetml/2006/main" count="861" uniqueCount="362">
  <si>
    <t>Załącznik nr 2 do SIWZ</t>
  </si>
  <si>
    <t>OBIEKTY ZAMAWIAJĄCEGO/ODBIORCÓW KOŃCOWYCH KLASYFIKOWANE WEDŁUG CHARAKTERU ODBIORU:</t>
  </si>
  <si>
    <t>1. Oświetlenie uliczne</t>
  </si>
  <si>
    <t>L.P.</t>
  </si>
  <si>
    <t>Nazwa punktu poboru</t>
  </si>
  <si>
    <t>Lokalizacja punktu poboru Miejscowość /ulica</t>
  </si>
  <si>
    <t>Nr</t>
  </si>
  <si>
    <t>Kod</t>
  </si>
  <si>
    <t>Gmina (Poczta)</t>
  </si>
  <si>
    <t>Numer licznika</t>
  </si>
  <si>
    <t>Moc umowna</t>
  </si>
  <si>
    <t>Grupa Taryfowa</t>
  </si>
  <si>
    <t>Strefa dzienna</t>
  </si>
  <si>
    <t>C12b/C12w</t>
  </si>
  <si>
    <t>Strefa nocna</t>
  </si>
  <si>
    <t>[kW]</t>
  </si>
  <si>
    <t>[kWh]</t>
  </si>
  <si>
    <t>1.</t>
  </si>
  <si>
    <t>Oświetlenie uliczne</t>
  </si>
  <si>
    <t>Lubieniec</t>
  </si>
  <si>
    <t>-</t>
  </si>
  <si>
    <t>21-007</t>
  </si>
  <si>
    <t>Mełgiew</t>
  </si>
  <si>
    <t>C12w</t>
  </si>
  <si>
    <t>2.</t>
  </si>
  <si>
    <t>Franciszków</t>
  </si>
  <si>
    <t>C12b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</si>
  <si>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</si>
  <si>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</si>
  <si>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</si>
  <si>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</si>
  <si>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</si>
  <si>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</si>
  <si>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</si>
  <si>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</si>
  <si>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</si>
  <si>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Minkowice</t>
  </si>
  <si>
    <t>12.</t>
  </si>
  <si>
    <t>13.</t>
  </si>
  <si>
    <t>14.</t>
  </si>
  <si>
    <t>15.</t>
  </si>
  <si>
    <t>16.</t>
  </si>
  <si>
    <t>17.</t>
  </si>
  <si>
    <t>18.</t>
  </si>
  <si>
    <t>Podzamcze</t>
  </si>
  <si>
    <t>19.</t>
  </si>
  <si>
    <t>Janowice</t>
  </si>
  <si>
    <t>20.</t>
  </si>
  <si>
    <t>21.</t>
  </si>
  <si>
    <t>22.</t>
  </si>
  <si>
    <t>23.</t>
  </si>
  <si>
    <t>24.</t>
  </si>
  <si>
    <t>25.</t>
  </si>
  <si>
    <t>26.</t>
  </si>
  <si>
    <t>27.</t>
  </si>
  <si>
    <t>Dominów</t>
  </si>
  <si>
    <t>28.</t>
  </si>
  <si>
    <t>29.</t>
  </si>
  <si>
    <t>30.</t>
  </si>
  <si>
    <t>31.</t>
  </si>
  <si>
    <t>Żurawniki</t>
  </si>
  <si>
    <t>32.</t>
  </si>
  <si>
    <t>33.</t>
  </si>
  <si>
    <t>Trzeszkowice</t>
  </si>
  <si>
    <t>34.</t>
  </si>
  <si>
    <t>35.</t>
  </si>
  <si>
    <t>Krzesimów</t>
  </si>
  <si>
    <t>36.</t>
  </si>
  <si>
    <t>37.</t>
  </si>
  <si>
    <t>38.</t>
  </si>
  <si>
    <t>39.</t>
  </si>
  <si>
    <t>40.</t>
  </si>
  <si>
    <t>Janówek</t>
  </si>
  <si>
    <t>41.</t>
  </si>
  <si>
    <t>Józefów</t>
  </si>
  <si>
    <t>Trzeciaków</t>
  </si>
  <si>
    <t>Grupa taryfowa C:</t>
  </si>
  <si>
    <t>2. Obiekty kubaturowe</t>
  </si>
  <si>
    <t>Lokalizacja punktu poboru Miejscowość/ ulica</t>
  </si>
  <si>
    <t>Strefa całodobowa C11/G11</t>
  </si>
  <si>
    <t>Strefa szczyt</t>
  </si>
  <si>
    <t>C12a</t>
  </si>
  <si>
    <t>Strefa pozaszcz</t>
  </si>
  <si>
    <t>Strefa  dzienna</t>
  </si>
  <si>
    <t>C12b/ C12w</t>
  </si>
  <si>
    <t>Strefa  nocna</t>
  </si>
  <si>
    <t>Grupa taryfowa</t>
  </si>
  <si>
    <t>Remiza OSP Krępiec</t>
  </si>
  <si>
    <t xml:space="preserve">Krępiec ul. Szkolna </t>
  </si>
  <si>
    <t>C11</t>
  </si>
  <si>
    <t>Remiza OSP Krzesimów</t>
  </si>
  <si>
    <t xml:space="preserve">Krzesimów </t>
  </si>
  <si>
    <t>Remiza OSP Trzeszkowice</t>
  </si>
  <si>
    <t xml:space="preserve">Trzeszkowice </t>
  </si>
  <si>
    <t>Remiza OSP Żurawniki</t>
  </si>
  <si>
    <t xml:space="preserve">Żurawniki </t>
  </si>
  <si>
    <t>Remiza OSP Mełgiew</t>
  </si>
  <si>
    <t xml:space="preserve">Mełgiew ul. Kościelna </t>
  </si>
  <si>
    <t>Remiza OSP Minkowice</t>
  </si>
  <si>
    <t xml:space="preserve">Minkowice </t>
  </si>
  <si>
    <t>Remiza OSP Janowice</t>
  </si>
  <si>
    <t xml:space="preserve">Janowice </t>
  </si>
  <si>
    <t>Remiza OSP Józefów</t>
  </si>
  <si>
    <t xml:space="preserve">Józefów </t>
  </si>
  <si>
    <t>60A</t>
  </si>
  <si>
    <t>Remiza OSP Dominów</t>
  </si>
  <si>
    <t xml:space="preserve">Dominów </t>
  </si>
  <si>
    <t>Świetlica Jacków</t>
  </si>
  <si>
    <t xml:space="preserve">Jacków </t>
  </si>
  <si>
    <t xml:space="preserve">Budynek policji </t>
  </si>
  <si>
    <t xml:space="preserve">Mełgiew ul. Partyzancka </t>
  </si>
  <si>
    <t>Były budynek Urzędu Gminy</t>
  </si>
  <si>
    <t>G11</t>
  </si>
  <si>
    <t>Budynek Urzędu Gminy "Panorama"</t>
  </si>
  <si>
    <t>Oświetlenie terenu rekreacyjnego dz. 501,502</t>
  </si>
  <si>
    <t>Budynek gospodarczy przy urzędzie gminy</t>
  </si>
  <si>
    <t>Ośrodek zdrowia</t>
  </si>
  <si>
    <t xml:space="preserve">Mełgiew ul.  Kościelna </t>
  </si>
  <si>
    <t>Świetlica Franciszków</t>
  </si>
  <si>
    <t>"błonie" działka nr 371 Mełgiew</t>
  </si>
  <si>
    <t xml:space="preserve">Budynek szkoły Janówek </t>
  </si>
  <si>
    <t>Szkoła podstawowa im. Jana Brzechwy Jacków</t>
  </si>
  <si>
    <t>Szkoła podstawowa im. M. Konopnickiej Dominów</t>
  </si>
  <si>
    <t>Dominów 78</t>
  </si>
  <si>
    <t>Szkoła podstawowa im. Marii Wójcik Krępiec</t>
  </si>
  <si>
    <t>Grupa taryfowa G:</t>
  </si>
  <si>
    <t>2. Obiekty sieci wodociągowej.</t>
  </si>
  <si>
    <t>Lokalizacja punktu poboru</t>
  </si>
  <si>
    <t>Strefa całodobowa C11</t>
  </si>
  <si>
    <t>Strefa I</t>
  </si>
  <si>
    <t>Strefa II</t>
  </si>
  <si>
    <t>Hydrofornia Mełgiew</t>
  </si>
  <si>
    <t>Mełgiew  ul. Milejowska</t>
  </si>
  <si>
    <t>Hydrofornia Jacków</t>
  </si>
  <si>
    <t xml:space="preserve"> Jacków </t>
  </si>
  <si>
    <t>Hydrofornia Trzeszkowice</t>
  </si>
  <si>
    <t>Hydrofornia Podzamcze</t>
  </si>
  <si>
    <t>Podzamcze dz.216/3</t>
  </si>
  <si>
    <t>Hydrofornia Dominów</t>
  </si>
  <si>
    <t>Dominów dz.319/5</t>
  </si>
  <si>
    <t>Hydrofornia Krępiec</t>
  </si>
  <si>
    <t>Nowy Krępiec ul. Spacerowa</t>
  </si>
  <si>
    <t>Studnia głębinowa</t>
  </si>
  <si>
    <t>SZCZEGÓŁOWY OPIS PRZEDMIOTU ZAMÓWIENIA</t>
  </si>
  <si>
    <t>Przedmiotem zamówienia jest zakup energii elektrycznej dla Gminy Mełgiew i jej jednostek organizacyjnych.</t>
  </si>
  <si>
    <t>Prognoza zużycia energii w okresie podlegającym zamówieniu -  36 miesięcy</t>
  </si>
  <si>
    <t>suma:</t>
  </si>
  <si>
    <t>Obliczenie mocy:</t>
  </si>
  <si>
    <t>w tym:</t>
  </si>
  <si>
    <t>C12a szczyt</t>
  </si>
  <si>
    <t>C12a pozaszcz</t>
  </si>
  <si>
    <t>C12b dz</t>
  </si>
  <si>
    <t>C12b noc</t>
  </si>
  <si>
    <t>C12w I dz</t>
  </si>
  <si>
    <t>C12w II n</t>
  </si>
  <si>
    <t>suma kontr:</t>
  </si>
  <si>
    <t>strefa całodobowa C11</t>
  </si>
  <si>
    <t>kWh</t>
  </si>
  <si>
    <t>strefa szczyt C12a:</t>
  </si>
  <si>
    <t>strefa pozaszczyt C12 a:</t>
  </si>
  <si>
    <t>strefa dzienna C12b:</t>
  </si>
  <si>
    <t>strefa nocna C12b:</t>
  </si>
  <si>
    <t>strefa dzienna C12w:</t>
  </si>
  <si>
    <t>strefa nocna C12w:</t>
  </si>
  <si>
    <t>strefa całodobowa G11:</t>
  </si>
  <si>
    <t>strefa całodobowa C11:</t>
  </si>
  <si>
    <t>strefa pozaszczt C12a:</t>
  </si>
  <si>
    <t>strefa I C12b:</t>
  </si>
  <si>
    <t>strefa II C12b:</t>
  </si>
  <si>
    <t>strefa I C12w:</t>
  </si>
  <si>
    <t>strefa II C12w:</t>
  </si>
  <si>
    <t>Prognoza zużycia energii     w okresie podlegającym zamówieniu -  24 miesiące</t>
  </si>
  <si>
    <t>Kod PPE</t>
  </si>
  <si>
    <t>21-008</t>
  </si>
  <si>
    <t>PL_LUBD_0617002050_08</t>
  </si>
  <si>
    <t>00268131</t>
  </si>
  <si>
    <t>ZP.271.14.2020</t>
  </si>
  <si>
    <t>PL_LUBD_0617002017_06</t>
  </si>
  <si>
    <t xml:space="preserve">PL_LUBD_0617002037_04                    </t>
  </si>
  <si>
    <t>PL_LUBD_0617002035_00</t>
  </si>
  <si>
    <t>PL_LUBD_0617002038_06</t>
  </si>
  <si>
    <t xml:space="preserve">PL_LUBD_0617002036_02                     </t>
  </si>
  <si>
    <t>PL_LUBD_0617002021_03</t>
  </si>
  <si>
    <t>PL_LUBD_0617002020_01</t>
  </si>
  <si>
    <t>PL_LUBD_0617002019_00</t>
  </si>
  <si>
    <t>PL_LUBD_0617002018_08</t>
  </si>
  <si>
    <t xml:space="preserve">PL_LUBD_0617002044_07 </t>
  </si>
  <si>
    <t xml:space="preserve">PL_LUBD_0617002028_07 </t>
  </si>
  <si>
    <t>PL_LUBD_0617001986_02</t>
  </si>
  <si>
    <t>PL_LUBD_0617001998_05</t>
  </si>
  <si>
    <t>PL_LUBD_0617002029_09</t>
  </si>
  <si>
    <t>PL_LUBD_0617001983_06</t>
  </si>
  <si>
    <t>PL_LUBD_0617001993_05</t>
  </si>
  <si>
    <t>PL_LUBD_0617002083_01</t>
  </si>
  <si>
    <t>PL_LUBD_0617002002_07</t>
  </si>
  <si>
    <t>PL_LUBD_0617002009_01</t>
  </si>
  <si>
    <t>PL_LUBD_0617002054_06</t>
  </si>
  <si>
    <t xml:space="preserve">PL_LUBD_0617001999_07 </t>
  </si>
  <si>
    <t>PL_LUBD_0617002006_05</t>
  </si>
  <si>
    <t xml:space="preserve">PL_LUBD_0617002010_02                  </t>
  </si>
  <si>
    <t>PL_LUBD_0617002000_03</t>
  </si>
  <si>
    <t>PL_LUBD_0617001981_02</t>
  </si>
  <si>
    <t xml:space="preserve">PL_LUBD_0617002051_00                  </t>
  </si>
  <si>
    <t>PL_LUBD_0617002055_08</t>
  </si>
  <si>
    <t>PL_LUBD_0617002011_04</t>
  </si>
  <si>
    <t>PL_LUBD_0617002013_08</t>
  </si>
  <si>
    <t>PL_LUBD_0617002041_01</t>
  </si>
  <si>
    <t>PL_LUBD_0617002033_06</t>
  </si>
  <si>
    <t>PL_LUBD_0617002001_05</t>
  </si>
  <si>
    <t xml:space="preserve">PL_LUBD_0617002030_00 </t>
  </si>
  <si>
    <t xml:space="preserve">PL_LUBD_0617001990_09 </t>
  </si>
  <si>
    <t>PL_LUBD_0617002045_09</t>
  </si>
  <si>
    <t xml:space="preserve">PL_LUBD_0617001997_03 </t>
  </si>
  <si>
    <t xml:space="preserve">PL_LUBD_0617002053_04 </t>
  </si>
  <si>
    <t xml:space="preserve">PL_LUBD_0617002023_07 </t>
  </si>
  <si>
    <t xml:space="preserve">PL_LUBD_0617001988_06 </t>
  </si>
  <si>
    <t>PL_LUBD_0617001989_08</t>
  </si>
  <si>
    <t>PL_LUBD_0617002047_03</t>
  </si>
  <si>
    <t>PL_LUBD_0617002027_05</t>
  </si>
  <si>
    <t>PL_LUBD_0617002048_05</t>
  </si>
  <si>
    <t>PL_LUBD_0617002003_09</t>
  </si>
  <si>
    <t>PL_LUBD_0617002043_05</t>
  </si>
  <si>
    <t>PL_LUBD_0617002049_07</t>
  </si>
  <si>
    <t>PL_LUBD_0617032407_07</t>
  </si>
  <si>
    <t>PL_LUBD_0610022506_09</t>
  </si>
  <si>
    <t>PL_LUBD_0617032900_03</t>
  </si>
  <si>
    <t>PL_LUBD_0617032930_00</t>
  </si>
  <si>
    <t>PL_LUBD_0617032929_09</t>
  </si>
  <si>
    <t>00207317</t>
  </si>
  <si>
    <t>PL_LUBD_0617032928_07</t>
  </si>
  <si>
    <t>00292222</t>
  </si>
  <si>
    <t>00267859</t>
  </si>
  <si>
    <t>00270441</t>
  </si>
  <si>
    <t>00083419</t>
  </si>
  <si>
    <t>00082378</t>
  </si>
  <si>
    <t>00082381</t>
  </si>
  <si>
    <t>27691732; 83187490</t>
  </si>
  <si>
    <t>27691963; 83187456</t>
  </si>
  <si>
    <t>Krępiec</t>
  </si>
  <si>
    <t>11754005; 00244200</t>
  </si>
  <si>
    <t>28022967; 83127316</t>
  </si>
  <si>
    <t>11051810; 91347039</t>
  </si>
  <si>
    <t>83127306; 271970</t>
  </si>
  <si>
    <t>Oświetlenie uliczne,</t>
  </si>
  <si>
    <t xml:space="preserve">Oświetlenie uliczne, ul. Szkolna 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</si>
  <si>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</si>
  <si>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</si>
  <si>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</si>
  <si>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</si>
  <si>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</si>
  <si>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</si>
  <si>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</si>
  <si>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</si>
  <si>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</si>
  <si>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</si>
  <si>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</si>
  <si>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</si>
  <si>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</si>
  <si>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61266491</t>
  </si>
  <si>
    <t>61266587</t>
  </si>
  <si>
    <t>00268198</t>
  </si>
  <si>
    <t>00267854; 96726037</t>
  </si>
  <si>
    <t>00227120</t>
  </si>
  <si>
    <t>61264441; 61266441</t>
  </si>
  <si>
    <t>PL_LUBD_0617002046_01</t>
  </si>
  <si>
    <t>00268126</t>
  </si>
  <si>
    <t>Oświetlenie uliczne drogi powiatowej nr 2113L</t>
  </si>
  <si>
    <t>Oświetlenie uliczne Józefów</t>
  </si>
  <si>
    <t>Oświetlenie drogowe ul. Wąska Krępiec dz.1132</t>
  </si>
  <si>
    <t xml:space="preserve">Krępiec </t>
  </si>
  <si>
    <t>Oświetlenie ścieżki rowerowej Jacków</t>
  </si>
  <si>
    <t>Jacków</t>
  </si>
  <si>
    <t>90063840</t>
  </si>
  <si>
    <t>95397714</t>
  </si>
  <si>
    <t>72429628</t>
  </si>
  <si>
    <t>92869933</t>
  </si>
  <si>
    <t>92869898</t>
  </si>
  <si>
    <t>95397999</t>
  </si>
  <si>
    <t>Oświetlenie ścieżki rowerowej Minkowice</t>
  </si>
  <si>
    <t>272017; 13931516</t>
  </si>
  <si>
    <t>13122900</t>
  </si>
  <si>
    <t>15327574</t>
  </si>
  <si>
    <t>15128351</t>
  </si>
  <si>
    <t>00199574</t>
  </si>
  <si>
    <t>00199576</t>
  </si>
  <si>
    <t>09287862</t>
  </si>
  <si>
    <t>14979565</t>
  </si>
  <si>
    <t>71914593</t>
  </si>
  <si>
    <t>02608310</t>
  </si>
  <si>
    <t>92225556</t>
  </si>
  <si>
    <t>00199581</t>
  </si>
  <si>
    <t>00211623</t>
  </si>
  <si>
    <t>14532202</t>
  </si>
  <si>
    <t>72252170</t>
  </si>
  <si>
    <t>00199578</t>
  </si>
  <si>
    <t>30222022</t>
  </si>
  <si>
    <t xml:space="preserve">PL_LUBD_0617002031_02 </t>
  </si>
  <si>
    <t xml:space="preserve">PL_LUBD_0617001987_04 </t>
  </si>
  <si>
    <t xml:space="preserve">PL_LUBD_0617002012_06  </t>
  </si>
  <si>
    <t xml:space="preserve">PL_LUBD_0617001994_07 </t>
  </si>
  <si>
    <t>PL_LUBD_0617001975_01</t>
  </si>
  <si>
    <t>PL_LUBD_0617001982_04</t>
  </si>
  <si>
    <t>PL_LUBD_0617001996_01</t>
  </si>
  <si>
    <t>PL_LUBD_0617002052_02</t>
  </si>
  <si>
    <t>PL_LUBD_0617002056_00</t>
  </si>
  <si>
    <t>PL_LUBD_0617002004_01</t>
  </si>
  <si>
    <t>PL_LUBD_0617001977_05</t>
  </si>
  <si>
    <t>PL_LUBD_0617002042_03</t>
  </si>
  <si>
    <t>PL_LUBD_0617001985_00</t>
  </si>
  <si>
    <t xml:space="preserve">PL_LUBD_0617002007_07 </t>
  </si>
  <si>
    <t>PL_LUBD_0617002008_09</t>
  </si>
  <si>
    <t>PL_LUBD_0617002034_08</t>
  </si>
  <si>
    <t>PL_LUBD_0617002014_00</t>
  </si>
  <si>
    <t>PL_LUBD_0617001984_08</t>
  </si>
  <si>
    <t xml:space="preserve">PL_LUBD_0617001978_07 </t>
  </si>
  <si>
    <t>PL_LUBD_0617001991_01</t>
  </si>
  <si>
    <t>Świetlica Trzeszkowice</t>
  </si>
  <si>
    <t>94876310</t>
  </si>
  <si>
    <t>Franciszków ul.  Szkolna</t>
  </si>
  <si>
    <t>13334202; 15012941</t>
  </si>
  <si>
    <t>PL_LUBD_0617002040_09</t>
  </si>
  <si>
    <t>01662651</t>
  </si>
  <si>
    <t>Szkoła Podstawowa im. Jaworzniaków w Krzesimowie</t>
  </si>
  <si>
    <t>PL_LUBD_0617002058_04</t>
  </si>
  <si>
    <t>PL_LUBD_0617002026_03</t>
  </si>
  <si>
    <t>00209543</t>
  </si>
  <si>
    <t>PL_LUBD_0617001992_03</t>
  </si>
  <si>
    <t>00266344</t>
  </si>
  <si>
    <t>Szkoła Podstawowa w Podzamczu</t>
  </si>
  <si>
    <t>PL_LUBD_0617002024_09</t>
  </si>
  <si>
    <t>32331747</t>
  </si>
  <si>
    <t>00209541; 94809374</t>
  </si>
  <si>
    <t>Szkoła Podstawowa im. Józefa Piłsudskiego w Mełgwi</t>
  </si>
  <si>
    <t>Orlik</t>
  </si>
  <si>
    <t>Mełgiew ul. Partyzancka</t>
  </si>
  <si>
    <t>Basen, przepompownia</t>
  </si>
  <si>
    <t>PL_LUBD_0617002015_02</t>
  </si>
  <si>
    <t>PL_LUBD_0617002032_04</t>
  </si>
  <si>
    <t>PL_LUBD_0617002016_04</t>
  </si>
  <si>
    <t>94364458</t>
  </si>
  <si>
    <t>00211624</t>
  </si>
  <si>
    <t>00211629</t>
  </si>
  <si>
    <t>PL_LUBD_0617002039_08</t>
  </si>
  <si>
    <t>PL_LUBD_0617001995_09</t>
  </si>
  <si>
    <t>PL_LUBD_0617002057_02</t>
  </si>
  <si>
    <t>PL_LUBD_0617001976_03</t>
  </si>
  <si>
    <t>PL_LUBD_0617002005_03</t>
  </si>
  <si>
    <t>PL_LUBD_0617002022_05</t>
  </si>
  <si>
    <t>00199635</t>
  </si>
  <si>
    <t>00199580</t>
  </si>
  <si>
    <t xml:space="preserve">96397135 </t>
  </si>
  <si>
    <t>14904089</t>
  </si>
  <si>
    <t>15487939</t>
  </si>
  <si>
    <t>00199575</t>
  </si>
  <si>
    <t>12278003</t>
  </si>
  <si>
    <t>PL_LUBD_0617001980_00</t>
  </si>
  <si>
    <t>C11/C12b/C12w</t>
  </si>
  <si>
    <t>Prognoza zużycia energii w okresie podlegającym zamówieniu -  24 miesiące</t>
  </si>
  <si>
    <r>
      <rPr>
        <sz val="11"/>
        <rFont val="Times New Roman"/>
        <family val="1"/>
        <charset val="238"/>
      </rPr>
      <t>Szacowane zużycie energii elektrycznej czynnej [kWh] w okresie 24 miesięcy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wynosi: 843 213,64 kWh, z czego:</t>
    </r>
  </si>
  <si>
    <t>suma kWh 24 miesiące ogółem:</t>
  </si>
  <si>
    <t xml:space="preserve">Szacowane zużycie energii elektrycznej czynnej [kWh] na cele oświetlenia ulicznego w okresie 24 miesięcy wynosi: 667 665,96 kWh, z czego: </t>
  </si>
  <si>
    <t>Szacowane zużycie energii elektrycznej czynnej [kWh] w okresie 24 miesięcy  wynosi: 519633,21 kWh, z czego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</si>
</sst>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9" tint="-0.499984740745262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2" tint="-0.749992370372631"/>
      <name val="Times New Roman"/>
      <family val="1"/>
      <charset val="238"/>
    </font>
    <font>
      <sz val="11"/>
      <color theme="2" tint="-0.74999237037263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/>
    <xf numFmtId="4" fontId="1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1" fillId="0" borderId="0" xfId="0" applyNumberFormat="1" applyFont="1"/>
    <xf numFmtId="49" fontId="2" fillId="2" borderId="1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/>
    <xf numFmtId="4" fontId="8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tabSelected="1" showWhiteSpace="0" view="pageLayout" topLeftCell="A136" zoomScaleNormal="100" workbookViewId="0">
      <selection activeCell="C148" sqref="C148"/>
    </sheetView>
  </sheetViews>
  <sheetFormatPr defaultColWidth="9.109375" defaultRowHeight="13.8" x14ac:dyDescent="0.25"/>
  <cols>
    <col min="1" max="1" width="5.6640625" style="2" customWidth="1"/>
    <col min="2" max="2" width="24.6640625" style="2" customWidth="1"/>
    <col min="3" max="3" width="14.109375" style="2" customWidth="1"/>
    <col min="4" max="4" width="9.109375" style="2" customWidth="1"/>
    <col min="5" max="5" width="13.6640625" style="2" customWidth="1"/>
    <col min="6" max="6" width="9.33203125" style="2" customWidth="1"/>
    <col min="7" max="7" width="21.5546875" style="2" customWidth="1"/>
    <col min="8" max="8" width="20.5546875" style="52" customWidth="1"/>
    <col min="9" max="9" width="10.88671875" style="18" customWidth="1"/>
    <col min="10" max="10" width="13" style="2" customWidth="1"/>
    <col min="11" max="11" width="13.44140625" style="2" customWidth="1"/>
    <col min="12" max="12" width="13.109375" style="2" bestFit="1" customWidth="1"/>
    <col min="13" max="13" width="9.5546875" style="2" bestFit="1" customWidth="1"/>
    <col min="14" max="14" width="10.5546875" style="2" bestFit="1" customWidth="1"/>
    <col min="15" max="15" width="15" style="2" customWidth="1"/>
    <col min="16" max="16384" width="9.109375" style="2"/>
  </cols>
  <sheetData>
    <row r="1" spans="1:16" x14ac:dyDescent="0.25">
      <c r="A1" s="3"/>
      <c r="B1" s="3" t="s">
        <v>176</v>
      </c>
      <c r="C1" s="3"/>
      <c r="J1" s="106" t="s">
        <v>0</v>
      </c>
      <c r="K1" s="106"/>
      <c r="L1" s="106"/>
    </row>
    <row r="3" spans="1:16" x14ac:dyDescent="0.25">
      <c r="A3" s="2" t="s">
        <v>143</v>
      </c>
    </row>
    <row r="5" spans="1:16" x14ac:dyDescent="0.25">
      <c r="A5" s="1" t="s">
        <v>144</v>
      </c>
      <c r="B5" s="1"/>
      <c r="C5" s="1"/>
      <c r="D5" s="1"/>
      <c r="E5" s="1"/>
      <c r="F5" s="1"/>
      <c r="G5" s="1"/>
      <c r="H5" s="53"/>
      <c r="I5" s="19"/>
      <c r="J5" s="1"/>
    </row>
    <row r="7" spans="1:16" x14ac:dyDescent="0.25">
      <c r="A7" s="106" t="s">
        <v>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9" spans="1:16" x14ac:dyDescent="0.25">
      <c r="A9" s="1" t="s">
        <v>2</v>
      </c>
      <c r="B9" s="1"/>
    </row>
    <row r="10" spans="1:16" ht="72" customHeight="1" x14ac:dyDescent="0.25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172</v>
      </c>
      <c r="H10" s="54" t="s">
        <v>9</v>
      </c>
      <c r="I10" s="7" t="s">
        <v>10</v>
      </c>
      <c r="J10" s="107" t="s">
        <v>171</v>
      </c>
      <c r="K10" s="107"/>
      <c r="L10" s="87" t="s">
        <v>11</v>
      </c>
      <c r="M10" s="5"/>
      <c r="N10" s="5"/>
      <c r="O10" s="5"/>
      <c r="P10" s="4"/>
    </row>
    <row r="11" spans="1:16" x14ac:dyDescent="0.25">
      <c r="A11" s="98"/>
      <c r="B11" s="98"/>
      <c r="C11" s="98"/>
      <c r="D11" s="98"/>
      <c r="E11" s="98"/>
      <c r="F11" s="98"/>
      <c r="G11" s="98"/>
      <c r="H11" s="108"/>
      <c r="I11" s="98"/>
      <c r="J11" s="17" t="s">
        <v>12</v>
      </c>
      <c r="K11" s="17" t="s">
        <v>14</v>
      </c>
      <c r="L11" s="89"/>
      <c r="M11" s="13"/>
      <c r="N11" s="13"/>
      <c r="O11" s="13"/>
    </row>
    <row r="12" spans="1:16" x14ac:dyDescent="0.25">
      <c r="A12" s="100"/>
      <c r="B12" s="100"/>
      <c r="C12" s="100"/>
      <c r="D12" s="100"/>
      <c r="E12" s="100"/>
      <c r="F12" s="100"/>
      <c r="G12" s="100"/>
      <c r="H12" s="109"/>
      <c r="I12" s="100"/>
      <c r="J12" s="17" t="s">
        <v>356</v>
      </c>
      <c r="K12" s="17" t="s">
        <v>13</v>
      </c>
      <c r="L12" s="88"/>
      <c r="M12" s="13"/>
      <c r="N12" s="13"/>
      <c r="O12" s="13"/>
    </row>
    <row r="13" spans="1:16" x14ac:dyDescent="0.25">
      <c r="A13" s="14"/>
      <c r="B13" s="14"/>
      <c r="C13" s="14"/>
      <c r="D13" s="14"/>
      <c r="E13" s="14"/>
      <c r="F13" s="14"/>
      <c r="G13" s="49"/>
      <c r="H13" s="55"/>
      <c r="I13" s="20" t="s">
        <v>15</v>
      </c>
      <c r="J13" s="14" t="s">
        <v>16</v>
      </c>
      <c r="K13" s="14" t="s">
        <v>16</v>
      </c>
      <c r="L13" s="14"/>
      <c r="M13" s="13"/>
      <c r="N13" s="13"/>
      <c r="O13" s="13"/>
    </row>
    <row r="14" spans="1:16" ht="26.4" x14ac:dyDescent="0.25">
      <c r="A14" s="14" t="s">
        <v>17</v>
      </c>
      <c r="B14" s="14" t="s">
        <v>18</v>
      </c>
      <c r="C14" s="14" t="s">
        <v>19</v>
      </c>
      <c r="D14" s="14" t="s">
        <v>20</v>
      </c>
      <c r="E14" s="14" t="s">
        <v>21</v>
      </c>
      <c r="F14" s="14" t="s">
        <v>22</v>
      </c>
      <c r="G14" s="66" t="s">
        <v>174</v>
      </c>
      <c r="H14" s="56" t="s">
        <v>175</v>
      </c>
      <c r="I14" s="64">
        <v>11</v>
      </c>
      <c r="J14" s="39">
        <v>4320</v>
      </c>
      <c r="K14" s="39">
        <v>10926.67</v>
      </c>
      <c r="L14" s="14" t="s">
        <v>23</v>
      </c>
      <c r="M14" s="13"/>
      <c r="N14" s="13"/>
      <c r="O14" s="13"/>
    </row>
    <row r="15" spans="1:16" ht="26.4" x14ac:dyDescent="0.25">
      <c r="A15" s="14" t="s">
        <v>24</v>
      </c>
      <c r="B15" s="14" t="s">
        <v>18</v>
      </c>
      <c r="C15" s="14" t="s">
        <v>25</v>
      </c>
      <c r="D15" s="14" t="s">
        <v>20</v>
      </c>
      <c r="E15" s="14" t="s">
        <v>21</v>
      </c>
      <c r="F15" s="14" t="s">
        <v>22</v>
      </c>
      <c r="G15" s="50" t="s">
        <v>177</v>
      </c>
      <c r="H15" s="57">
        <v>29426135</v>
      </c>
      <c r="I15" s="74">
        <v>4</v>
      </c>
      <c r="J15" s="39">
        <v>1680</v>
      </c>
      <c r="K15" s="39">
        <v>2800</v>
      </c>
      <c r="L15" s="14" t="s">
        <v>26</v>
      </c>
      <c r="M15" s="13"/>
      <c r="N15" s="13"/>
      <c r="O15" s="13"/>
    </row>
    <row r="16" spans="1:16" ht="26.4" x14ac:dyDescent="0.25">
      <c r="A16" s="14" t="s">
        <v>27</v>
      </c>
      <c r="B16" s="14" t="s">
        <v>18</v>
      </c>
      <c r="C16" s="14" t="s">
        <v>25</v>
      </c>
      <c r="D16" s="14" t="s">
        <v>20</v>
      </c>
      <c r="E16" s="14" t="s">
        <v>21</v>
      </c>
      <c r="F16" s="14" t="s">
        <v>22</v>
      </c>
      <c r="G16" s="50" t="s">
        <v>178</v>
      </c>
      <c r="H16" s="58">
        <v>95396538</v>
      </c>
      <c r="I16" s="74">
        <v>5</v>
      </c>
      <c r="J16" s="39">
        <v>3680</v>
      </c>
      <c r="K16" s="39">
        <v>13440</v>
      </c>
      <c r="L16" s="14" t="s">
        <v>23</v>
      </c>
      <c r="M16" s="13"/>
      <c r="N16" s="13"/>
      <c r="O16" s="13"/>
    </row>
    <row r="17" spans="1:15" ht="26.4" x14ac:dyDescent="0.25">
      <c r="A17" s="14" t="s">
        <v>28</v>
      </c>
      <c r="B17" s="14" t="s">
        <v>18</v>
      </c>
      <c r="C17" s="14" t="s">
        <v>25</v>
      </c>
      <c r="D17" s="14" t="s">
        <v>20</v>
      </c>
      <c r="E17" s="14" t="s">
        <v>21</v>
      </c>
      <c r="F17" s="14" t="s">
        <v>22</v>
      </c>
      <c r="G17" s="50" t="s">
        <v>179</v>
      </c>
      <c r="H17" s="57" t="s">
        <v>230</v>
      </c>
      <c r="I17" s="64">
        <v>11</v>
      </c>
      <c r="J17" s="39">
        <v>10566.67</v>
      </c>
      <c r="K17" s="39">
        <v>13440</v>
      </c>
      <c r="L17" s="14" t="s">
        <v>23</v>
      </c>
      <c r="M17" s="13"/>
      <c r="N17" s="13"/>
      <c r="O17" s="13"/>
    </row>
    <row r="18" spans="1:15" ht="26.4" x14ac:dyDescent="0.25">
      <c r="A18" s="14" t="s">
        <v>29</v>
      </c>
      <c r="B18" s="14" t="s">
        <v>18</v>
      </c>
      <c r="C18" s="14" t="s">
        <v>25</v>
      </c>
      <c r="D18" s="14" t="s">
        <v>20</v>
      </c>
      <c r="E18" s="14" t="s">
        <v>21</v>
      </c>
      <c r="F18" s="14" t="s">
        <v>22</v>
      </c>
      <c r="G18" s="50" t="s">
        <v>180</v>
      </c>
      <c r="H18" s="57" t="s">
        <v>231</v>
      </c>
      <c r="I18" s="64">
        <v>11</v>
      </c>
      <c r="J18" s="39">
        <v>3686.67</v>
      </c>
      <c r="K18" s="39">
        <v>3933.33</v>
      </c>
      <c r="L18" s="14" t="s">
        <v>23</v>
      </c>
      <c r="M18" s="13"/>
      <c r="N18" s="13"/>
      <c r="O18" s="13"/>
    </row>
    <row r="19" spans="1:15" ht="26.4" x14ac:dyDescent="0.25">
      <c r="A19" s="14" t="s">
        <v>30</v>
      </c>
      <c r="B19" s="14" t="s">
        <v>18</v>
      </c>
      <c r="C19" s="14" t="s">
        <v>25</v>
      </c>
      <c r="D19" s="14" t="s">
        <v>20</v>
      </c>
      <c r="E19" s="14" t="s">
        <v>21</v>
      </c>
      <c r="F19" s="14" t="s">
        <v>22</v>
      </c>
      <c r="G19" s="50" t="s">
        <v>181</v>
      </c>
      <c r="H19" s="57">
        <v>95396429</v>
      </c>
      <c r="I19" s="64">
        <v>5</v>
      </c>
      <c r="J19" s="39">
        <v>1866.67</v>
      </c>
      <c r="K19" s="39">
        <v>5000</v>
      </c>
      <c r="L19" s="14" t="s">
        <v>23</v>
      </c>
      <c r="M19" s="13"/>
      <c r="N19" s="13"/>
      <c r="O19" s="13"/>
    </row>
    <row r="20" spans="1:15" ht="26.4" x14ac:dyDescent="0.25">
      <c r="A20" s="14" t="s">
        <v>31</v>
      </c>
      <c r="B20" s="14" t="s">
        <v>18</v>
      </c>
      <c r="C20" s="14" t="s">
        <v>25</v>
      </c>
      <c r="D20" s="14" t="s">
        <v>20</v>
      </c>
      <c r="E20" s="14" t="s">
        <v>21</v>
      </c>
      <c r="F20" s="14" t="s">
        <v>22</v>
      </c>
      <c r="G20" s="50" t="s">
        <v>182</v>
      </c>
      <c r="H20" s="57" t="s">
        <v>232</v>
      </c>
      <c r="I20" s="64">
        <v>14</v>
      </c>
      <c r="J20" s="39">
        <v>6400</v>
      </c>
      <c r="K20" s="39">
        <v>11533.33</v>
      </c>
      <c r="L20" s="14" t="s">
        <v>23</v>
      </c>
      <c r="M20" s="13"/>
      <c r="N20" s="13"/>
      <c r="O20" s="13"/>
    </row>
    <row r="21" spans="1:15" ht="26.4" x14ac:dyDescent="0.25">
      <c r="A21" s="14" t="s">
        <v>32</v>
      </c>
      <c r="B21" s="14" t="s">
        <v>18</v>
      </c>
      <c r="C21" s="14" t="s">
        <v>25</v>
      </c>
      <c r="D21" s="14" t="s">
        <v>20</v>
      </c>
      <c r="E21" s="14" t="s">
        <v>21</v>
      </c>
      <c r="F21" s="14" t="s">
        <v>22</v>
      </c>
      <c r="G21" s="50" t="s">
        <v>183</v>
      </c>
      <c r="H21" s="57" t="s">
        <v>234</v>
      </c>
      <c r="I21" s="64">
        <v>21</v>
      </c>
      <c r="J21" s="39">
        <v>35469.33</v>
      </c>
      <c r="K21" s="39">
        <v>60100</v>
      </c>
      <c r="L21" s="14" t="s">
        <v>26</v>
      </c>
      <c r="M21" s="13"/>
      <c r="N21" s="13"/>
      <c r="O21" s="13"/>
    </row>
    <row r="22" spans="1:15" ht="26.4" x14ac:dyDescent="0.25">
      <c r="A22" s="14" t="s">
        <v>33</v>
      </c>
      <c r="B22" s="14" t="s">
        <v>18</v>
      </c>
      <c r="C22" s="14" t="s">
        <v>25</v>
      </c>
      <c r="D22" s="14" t="s">
        <v>20</v>
      </c>
      <c r="E22" s="14" t="s">
        <v>21</v>
      </c>
      <c r="F22" s="14" t="s">
        <v>22</v>
      </c>
      <c r="G22" s="50" t="s">
        <v>184</v>
      </c>
      <c r="H22" s="56" t="s">
        <v>233</v>
      </c>
      <c r="I22" s="64">
        <v>11</v>
      </c>
      <c r="J22" s="39">
        <v>22000</v>
      </c>
      <c r="K22" s="39">
        <v>4333.33</v>
      </c>
      <c r="L22" s="14" t="s">
        <v>26</v>
      </c>
      <c r="M22" s="13"/>
      <c r="N22" s="13"/>
      <c r="O22" s="13"/>
    </row>
    <row r="23" spans="1:15" ht="26.4" x14ac:dyDescent="0.25">
      <c r="A23" s="14" t="s">
        <v>34</v>
      </c>
      <c r="B23" s="14" t="s">
        <v>18</v>
      </c>
      <c r="C23" s="14" t="s">
        <v>25</v>
      </c>
      <c r="D23" s="14" t="s">
        <v>20</v>
      </c>
      <c r="E23" s="14" t="s">
        <v>21</v>
      </c>
      <c r="F23" s="14" t="s">
        <v>22</v>
      </c>
      <c r="G23" s="50" t="s">
        <v>185</v>
      </c>
      <c r="H23" s="57" t="s">
        <v>235</v>
      </c>
      <c r="I23" s="64">
        <v>9</v>
      </c>
      <c r="J23" s="39">
        <v>6866.67</v>
      </c>
      <c r="K23" s="39">
        <v>15440</v>
      </c>
      <c r="L23" s="14" t="s">
        <v>26</v>
      </c>
      <c r="M23" s="13"/>
      <c r="N23" s="13"/>
      <c r="O23" s="13"/>
    </row>
    <row r="24" spans="1:15" ht="26.4" x14ac:dyDescent="0.25">
      <c r="A24" s="14" t="s">
        <v>35</v>
      </c>
      <c r="B24" s="14" t="s">
        <v>18</v>
      </c>
      <c r="C24" s="14" t="s">
        <v>36</v>
      </c>
      <c r="D24" s="14" t="s">
        <v>20</v>
      </c>
      <c r="E24" s="14" t="s">
        <v>21</v>
      </c>
      <c r="F24" s="14" t="s">
        <v>22</v>
      </c>
      <c r="G24" s="50" t="s">
        <v>186</v>
      </c>
      <c r="H24" s="57" t="s">
        <v>236</v>
      </c>
      <c r="I24" s="64">
        <v>3</v>
      </c>
      <c r="J24" s="39">
        <v>3600</v>
      </c>
      <c r="K24" s="39">
        <v>7600</v>
      </c>
      <c r="L24" s="14" t="s">
        <v>26</v>
      </c>
      <c r="M24" s="13"/>
      <c r="N24" s="13"/>
      <c r="O24" s="13"/>
    </row>
    <row r="25" spans="1:15" ht="26.4" x14ac:dyDescent="0.25">
      <c r="A25" s="14" t="s">
        <v>37</v>
      </c>
      <c r="B25" s="14" t="s">
        <v>18</v>
      </c>
      <c r="C25" s="14" t="s">
        <v>36</v>
      </c>
      <c r="D25" s="14" t="s">
        <v>20</v>
      </c>
      <c r="E25" s="14" t="s">
        <v>21</v>
      </c>
      <c r="F25" s="14" t="s">
        <v>22</v>
      </c>
      <c r="G25" s="50" t="s">
        <v>187</v>
      </c>
      <c r="H25" s="57" t="s">
        <v>237</v>
      </c>
      <c r="I25" s="64">
        <v>3</v>
      </c>
      <c r="J25" s="39">
        <v>2000</v>
      </c>
      <c r="K25" s="39">
        <v>2333.33</v>
      </c>
      <c r="L25" s="14" t="s">
        <v>26</v>
      </c>
      <c r="M25" s="13"/>
      <c r="N25" s="13"/>
      <c r="O25" s="13"/>
    </row>
    <row r="26" spans="1:15" ht="26.4" x14ac:dyDescent="0.25">
      <c r="A26" s="14" t="s">
        <v>38</v>
      </c>
      <c r="B26" s="14" t="s">
        <v>18</v>
      </c>
      <c r="C26" s="14" t="s">
        <v>238</v>
      </c>
      <c r="D26" s="14" t="s">
        <v>20</v>
      </c>
      <c r="E26" s="14" t="s">
        <v>21</v>
      </c>
      <c r="F26" s="14" t="s">
        <v>22</v>
      </c>
      <c r="G26" s="66" t="s">
        <v>188</v>
      </c>
      <c r="H26" s="56">
        <v>29685134</v>
      </c>
      <c r="I26" s="64">
        <v>5</v>
      </c>
      <c r="J26" s="39">
        <v>4200</v>
      </c>
      <c r="K26" s="39">
        <v>4333.33</v>
      </c>
      <c r="L26" s="14" t="s">
        <v>26</v>
      </c>
      <c r="M26" s="13"/>
      <c r="N26" s="13"/>
      <c r="O26" s="13"/>
    </row>
    <row r="27" spans="1:15" ht="26.4" x14ac:dyDescent="0.25">
      <c r="A27" s="14" t="s">
        <v>39</v>
      </c>
      <c r="B27" s="14" t="s">
        <v>18</v>
      </c>
      <c r="C27" s="14" t="s">
        <v>238</v>
      </c>
      <c r="D27" s="14" t="s">
        <v>20</v>
      </c>
      <c r="E27" s="14" t="s">
        <v>21</v>
      </c>
      <c r="F27" s="14" t="s">
        <v>22</v>
      </c>
      <c r="G27" s="66" t="s">
        <v>189</v>
      </c>
      <c r="H27" s="56" t="s">
        <v>239</v>
      </c>
      <c r="I27" s="64">
        <v>14</v>
      </c>
      <c r="J27" s="39">
        <v>3533.33</v>
      </c>
      <c r="K27" s="39">
        <v>3000</v>
      </c>
      <c r="L27" s="14" t="s">
        <v>26</v>
      </c>
      <c r="M27" s="13"/>
      <c r="N27" s="13"/>
      <c r="O27" s="13"/>
    </row>
    <row r="28" spans="1:15" ht="26.4" x14ac:dyDescent="0.25">
      <c r="A28" s="14" t="s">
        <v>40</v>
      </c>
      <c r="B28" s="14" t="s">
        <v>18</v>
      </c>
      <c r="C28" s="14" t="s">
        <v>238</v>
      </c>
      <c r="D28" s="14" t="s">
        <v>20</v>
      </c>
      <c r="E28" s="14" t="s">
        <v>21</v>
      </c>
      <c r="F28" s="14" t="s">
        <v>22</v>
      </c>
      <c r="G28" s="66" t="s">
        <v>190</v>
      </c>
      <c r="H28" s="56" t="s">
        <v>240</v>
      </c>
      <c r="I28" s="64">
        <v>5</v>
      </c>
      <c r="J28" s="39">
        <v>5933.33</v>
      </c>
      <c r="K28" s="39">
        <v>5600</v>
      </c>
      <c r="L28" s="14" t="s">
        <v>26</v>
      </c>
      <c r="M28" s="13"/>
      <c r="N28" s="13"/>
      <c r="O28" s="13"/>
    </row>
    <row r="29" spans="1:15" ht="26.4" x14ac:dyDescent="0.25">
      <c r="A29" s="14" t="s">
        <v>41</v>
      </c>
      <c r="B29" s="14" t="s">
        <v>18</v>
      </c>
      <c r="C29" s="14" t="s">
        <v>238</v>
      </c>
      <c r="D29" s="14" t="s">
        <v>20</v>
      </c>
      <c r="E29" s="14" t="s">
        <v>21</v>
      </c>
      <c r="F29" s="14" t="s">
        <v>22</v>
      </c>
      <c r="G29" s="66" t="s">
        <v>191</v>
      </c>
      <c r="H29" s="56">
        <v>14749761</v>
      </c>
      <c r="I29" s="64">
        <v>18</v>
      </c>
      <c r="J29" s="39">
        <v>7040</v>
      </c>
      <c r="K29" s="39">
        <v>12133.33</v>
      </c>
      <c r="L29" s="14" t="s">
        <v>26</v>
      </c>
      <c r="M29" s="13"/>
      <c r="N29" s="13"/>
      <c r="O29" s="13"/>
    </row>
    <row r="30" spans="1:15" ht="26.4" x14ac:dyDescent="0.25">
      <c r="A30" s="14" t="s">
        <v>42</v>
      </c>
      <c r="B30" s="14" t="s">
        <v>18</v>
      </c>
      <c r="C30" s="14" t="s">
        <v>238</v>
      </c>
      <c r="D30" s="14" t="s">
        <v>20</v>
      </c>
      <c r="E30" s="14" t="s">
        <v>21</v>
      </c>
      <c r="F30" s="14" t="s">
        <v>22</v>
      </c>
      <c r="G30" s="66" t="s">
        <v>192</v>
      </c>
      <c r="H30" s="56" t="s">
        <v>241</v>
      </c>
      <c r="I30" s="64">
        <v>14</v>
      </c>
      <c r="J30" s="39">
        <v>2966.67</v>
      </c>
      <c r="K30" s="39">
        <v>4666.67</v>
      </c>
      <c r="L30" s="14" t="s">
        <v>26</v>
      </c>
      <c r="M30" s="13"/>
      <c r="N30" s="13"/>
      <c r="O30" s="13"/>
    </row>
    <row r="31" spans="1:15" ht="26.4" x14ac:dyDescent="0.25">
      <c r="A31" s="14" t="s">
        <v>43</v>
      </c>
      <c r="B31" s="73" t="s">
        <v>244</v>
      </c>
      <c r="C31" s="73" t="s">
        <v>238</v>
      </c>
      <c r="D31" s="14" t="s">
        <v>20</v>
      </c>
      <c r="E31" s="14" t="s">
        <v>173</v>
      </c>
      <c r="F31" s="14" t="s">
        <v>22</v>
      </c>
      <c r="G31" s="66" t="s">
        <v>193</v>
      </c>
      <c r="H31" s="56" t="s">
        <v>242</v>
      </c>
      <c r="I31" s="64">
        <v>3</v>
      </c>
      <c r="J31" s="73">
        <v>3435.02</v>
      </c>
      <c r="K31" s="73">
        <v>0</v>
      </c>
      <c r="L31" s="14" t="s">
        <v>89</v>
      </c>
      <c r="M31" s="13"/>
      <c r="N31" s="13"/>
      <c r="O31" s="13"/>
    </row>
    <row r="32" spans="1:15" ht="26.4" x14ac:dyDescent="0.25">
      <c r="A32" s="14" t="s">
        <v>45</v>
      </c>
      <c r="B32" s="14" t="s">
        <v>243</v>
      </c>
      <c r="C32" s="14" t="s">
        <v>44</v>
      </c>
      <c r="D32" s="14" t="s">
        <v>20</v>
      </c>
      <c r="E32" s="14" t="s">
        <v>21</v>
      </c>
      <c r="F32" s="14" t="s">
        <v>22</v>
      </c>
      <c r="G32" s="50" t="s">
        <v>194</v>
      </c>
      <c r="H32" s="56">
        <v>61266599</v>
      </c>
      <c r="I32" s="64">
        <v>5</v>
      </c>
      <c r="J32" s="39">
        <v>6600</v>
      </c>
      <c r="K32" s="39">
        <v>16573.330000000002</v>
      </c>
      <c r="L32" s="14" t="s">
        <v>23</v>
      </c>
      <c r="M32" s="13"/>
      <c r="N32" s="13"/>
      <c r="O32" s="13"/>
    </row>
    <row r="33" spans="1:15" ht="26.4" x14ac:dyDescent="0.25">
      <c r="A33" s="14" t="s">
        <v>47</v>
      </c>
      <c r="B33" s="14" t="s">
        <v>18</v>
      </c>
      <c r="C33" s="14" t="s">
        <v>46</v>
      </c>
      <c r="D33" s="14" t="s">
        <v>20</v>
      </c>
      <c r="E33" s="14" t="s">
        <v>21</v>
      </c>
      <c r="F33" s="14" t="s">
        <v>22</v>
      </c>
      <c r="G33" s="50" t="s">
        <v>195</v>
      </c>
      <c r="H33" s="57">
        <v>61266501</v>
      </c>
      <c r="I33" s="64">
        <v>4</v>
      </c>
      <c r="J33" s="39">
        <v>7266.67</v>
      </c>
      <c r="K33" s="39">
        <v>12400</v>
      </c>
      <c r="L33" s="14" t="s">
        <v>23</v>
      </c>
      <c r="M33" s="13"/>
      <c r="N33" s="13"/>
      <c r="O33" s="13"/>
    </row>
    <row r="34" spans="1:15" ht="26.4" x14ac:dyDescent="0.25">
      <c r="A34" s="14" t="s">
        <v>48</v>
      </c>
      <c r="B34" s="14" t="s">
        <v>18</v>
      </c>
      <c r="C34" s="14" t="s">
        <v>46</v>
      </c>
      <c r="D34" s="14" t="s">
        <v>20</v>
      </c>
      <c r="E34" s="14" t="s">
        <v>21</v>
      </c>
      <c r="F34" s="14" t="s">
        <v>22</v>
      </c>
      <c r="G34" s="50" t="s">
        <v>196</v>
      </c>
      <c r="H34" s="57" t="s">
        <v>258</v>
      </c>
      <c r="I34" s="64">
        <v>3</v>
      </c>
      <c r="J34" s="39">
        <v>2100</v>
      </c>
      <c r="K34" s="39">
        <v>3466.67</v>
      </c>
      <c r="L34" s="14" t="s">
        <v>23</v>
      </c>
      <c r="M34" s="13"/>
      <c r="N34" s="13"/>
      <c r="O34" s="13"/>
    </row>
    <row r="35" spans="1:15" ht="26.4" x14ac:dyDescent="0.25">
      <c r="A35" s="14" t="s">
        <v>49</v>
      </c>
      <c r="B35" s="14" t="s">
        <v>18</v>
      </c>
      <c r="C35" s="14" t="s">
        <v>22</v>
      </c>
      <c r="D35" s="14" t="s">
        <v>20</v>
      </c>
      <c r="E35" s="14" t="s">
        <v>21</v>
      </c>
      <c r="F35" s="14" t="s">
        <v>22</v>
      </c>
      <c r="G35" s="50" t="s">
        <v>197</v>
      </c>
      <c r="H35" s="57" t="s">
        <v>259</v>
      </c>
      <c r="I35" s="64">
        <v>4</v>
      </c>
      <c r="J35" s="39">
        <v>5600</v>
      </c>
      <c r="K35" s="39">
        <v>15600</v>
      </c>
      <c r="L35" s="14" t="s">
        <v>23</v>
      </c>
      <c r="M35" s="13"/>
      <c r="N35" s="13"/>
      <c r="O35" s="13"/>
    </row>
    <row r="36" spans="1:15" ht="26.4" x14ac:dyDescent="0.25">
      <c r="A36" s="14" t="s">
        <v>50</v>
      </c>
      <c r="B36" s="14" t="s">
        <v>18</v>
      </c>
      <c r="C36" s="14" t="s">
        <v>22</v>
      </c>
      <c r="D36" s="14" t="s">
        <v>20</v>
      </c>
      <c r="E36" s="14" t="s">
        <v>21</v>
      </c>
      <c r="F36" s="14" t="s">
        <v>22</v>
      </c>
      <c r="G36" s="50" t="s">
        <v>198</v>
      </c>
      <c r="H36" s="57" t="s">
        <v>260</v>
      </c>
      <c r="I36" s="64">
        <v>14</v>
      </c>
      <c r="J36" s="39">
        <v>7200</v>
      </c>
      <c r="K36" s="39">
        <v>10000</v>
      </c>
      <c r="L36" s="14" t="s">
        <v>26</v>
      </c>
      <c r="M36" s="13"/>
      <c r="N36" s="13"/>
      <c r="O36" s="13"/>
    </row>
    <row r="37" spans="1:15" ht="26.4" x14ac:dyDescent="0.25">
      <c r="A37" s="14" t="s">
        <v>51</v>
      </c>
      <c r="B37" s="14" t="s">
        <v>18</v>
      </c>
      <c r="C37" s="14" t="s">
        <v>22</v>
      </c>
      <c r="D37" s="14" t="s">
        <v>20</v>
      </c>
      <c r="E37" s="14" t="s">
        <v>21</v>
      </c>
      <c r="F37" s="14" t="s">
        <v>22</v>
      </c>
      <c r="G37" s="50" t="s">
        <v>199</v>
      </c>
      <c r="H37" s="57" t="s">
        <v>261</v>
      </c>
      <c r="I37" s="64">
        <v>18</v>
      </c>
      <c r="J37" s="39">
        <v>9533.33</v>
      </c>
      <c r="K37" s="39">
        <v>12666.67</v>
      </c>
      <c r="L37" s="14" t="s">
        <v>23</v>
      </c>
      <c r="M37" s="13"/>
      <c r="N37" s="13"/>
      <c r="O37" s="13"/>
    </row>
    <row r="38" spans="1:15" ht="26.4" x14ac:dyDescent="0.25">
      <c r="A38" s="14" t="s">
        <v>52</v>
      </c>
      <c r="B38" s="14" t="s">
        <v>18</v>
      </c>
      <c r="C38" s="14" t="s">
        <v>22</v>
      </c>
      <c r="D38" s="14" t="s">
        <v>20</v>
      </c>
      <c r="E38" s="14" t="s">
        <v>21</v>
      </c>
      <c r="F38" s="14" t="s">
        <v>22</v>
      </c>
      <c r="G38" s="50" t="s">
        <v>200</v>
      </c>
      <c r="H38" s="57" t="s">
        <v>262</v>
      </c>
      <c r="I38" s="64">
        <v>14</v>
      </c>
      <c r="J38" s="39">
        <v>5766.57</v>
      </c>
      <c r="K38" s="39">
        <v>8800</v>
      </c>
      <c r="L38" s="14" t="s">
        <v>23</v>
      </c>
      <c r="M38" s="13"/>
      <c r="N38" s="13"/>
      <c r="O38" s="13"/>
    </row>
    <row r="39" spans="1:15" ht="26.4" x14ac:dyDescent="0.25">
      <c r="A39" s="14" t="s">
        <v>53</v>
      </c>
      <c r="B39" s="14" t="s">
        <v>18</v>
      </c>
      <c r="C39" s="14" t="s">
        <v>22</v>
      </c>
      <c r="D39" s="14" t="s">
        <v>20</v>
      </c>
      <c r="E39" s="14" t="s">
        <v>21</v>
      </c>
      <c r="F39" s="14" t="s">
        <v>22</v>
      </c>
      <c r="G39" s="50" t="s">
        <v>201</v>
      </c>
      <c r="H39" s="57">
        <v>95396536</v>
      </c>
      <c r="I39" s="64">
        <v>4</v>
      </c>
      <c r="J39" s="39">
        <v>4266.67</v>
      </c>
      <c r="K39" s="39">
        <v>9826.67</v>
      </c>
      <c r="L39" s="14" t="s">
        <v>23</v>
      </c>
      <c r="M39" s="13"/>
      <c r="N39" s="13"/>
      <c r="O39" s="13"/>
    </row>
    <row r="40" spans="1:15" ht="26.4" x14ac:dyDescent="0.25">
      <c r="A40" s="14" t="s">
        <v>54</v>
      </c>
      <c r="B40" s="14" t="s">
        <v>18</v>
      </c>
      <c r="C40" s="14" t="s">
        <v>22</v>
      </c>
      <c r="D40" s="14" t="s">
        <v>20</v>
      </c>
      <c r="E40" s="14" t="s">
        <v>21</v>
      </c>
      <c r="F40" s="14" t="s">
        <v>22</v>
      </c>
      <c r="G40" s="50" t="s">
        <v>202</v>
      </c>
      <c r="H40" s="57">
        <v>95396549</v>
      </c>
      <c r="I40" s="64">
        <v>5</v>
      </c>
      <c r="J40" s="39">
        <v>2066.67</v>
      </c>
      <c r="K40" s="39">
        <v>4113.33</v>
      </c>
      <c r="L40" s="14" t="s">
        <v>23</v>
      </c>
      <c r="M40" s="13"/>
      <c r="N40" s="13"/>
      <c r="O40" s="13"/>
    </row>
    <row r="41" spans="1:15" ht="26.4" x14ac:dyDescent="0.25">
      <c r="A41" s="14" t="s">
        <v>56</v>
      </c>
      <c r="B41" s="14" t="s">
        <v>18</v>
      </c>
      <c r="C41" s="14" t="s">
        <v>55</v>
      </c>
      <c r="D41" s="14" t="s">
        <v>20</v>
      </c>
      <c r="E41" s="14" t="s">
        <v>21</v>
      </c>
      <c r="F41" s="14" t="s">
        <v>22</v>
      </c>
      <c r="G41" s="50" t="s">
        <v>203</v>
      </c>
      <c r="H41" s="56">
        <v>61266548</v>
      </c>
      <c r="I41" s="64">
        <v>4</v>
      </c>
      <c r="J41" s="39">
        <v>3366.67</v>
      </c>
      <c r="K41" s="39">
        <v>6133.33</v>
      </c>
      <c r="L41" s="14" t="s">
        <v>23</v>
      </c>
      <c r="M41" s="13"/>
      <c r="N41" s="13"/>
      <c r="O41" s="13"/>
    </row>
    <row r="42" spans="1:15" ht="26.4" x14ac:dyDescent="0.25">
      <c r="A42" s="14" t="s">
        <v>57</v>
      </c>
      <c r="B42" s="14" t="s">
        <v>18</v>
      </c>
      <c r="C42" s="14" t="s">
        <v>55</v>
      </c>
      <c r="D42" s="14" t="s">
        <v>20</v>
      </c>
      <c r="E42" s="14" t="s">
        <v>21</v>
      </c>
      <c r="F42" s="14" t="s">
        <v>22</v>
      </c>
      <c r="G42" s="50" t="s">
        <v>204</v>
      </c>
      <c r="H42" s="57">
        <v>80291068</v>
      </c>
      <c r="I42" s="64">
        <v>5</v>
      </c>
      <c r="J42" s="39">
        <v>4533.33</v>
      </c>
      <c r="K42" s="39">
        <v>7233.33</v>
      </c>
      <c r="L42" s="14" t="s">
        <v>23</v>
      </c>
      <c r="M42" s="13"/>
      <c r="N42" s="13"/>
      <c r="O42" s="13"/>
    </row>
    <row r="43" spans="1:15" ht="26.4" x14ac:dyDescent="0.25">
      <c r="A43" s="14" t="s">
        <v>58</v>
      </c>
      <c r="B43" s="14" t="s">
        <v>18</v>
      </c>
      <c r="C43" s="14" t="s">
        <v>55</v>
      </c>
      <c r="D43" s="14" t="s">
        <v>20</v>
      </c>
      <c r="E43" s="14" t="s">
        <v>21</v>
      </c>
      <c r="F43" s="14" t="s">
        <v>22</v>
      </c>
      <c r="G43" s="50" t="s">
        <v>205</v>
      </c>
      <c r="H43" s="57">
        <v>80290932</v>
      </c>
      <c r="I43" s="64">
        <v>5</v>
      </c>
      <c r="J43" s="39">
        <v>3366.67</v>
      </c>
      <c r="K43" s="39">
        <v>5933.33</v>
      </c>
      <c r="L43" s="14" t="s">
        <v>23</v>
      </c>
      <c r="M43" s="13"/>
      <c r="N43" s="13"/>
      <c r="O43" s="13"/>
    </row>
    <row r="44" spans="1:15" ht="26.4" x14ac:dyDescent="0.25">
      <c r="A44" s="14" t="s">
        <v>59</v>
      </c>
      <c r="B44" s="14" t="s">
        <v>18</v>
      </c>
      <c r="C44" s="14" t="s">
        <v>55</v>
      </c>
      <c r="D44" s="14" t="s">
        <v>20</v>
      </c>
      <c r="E44" s="14" t="s">
        <v>21</v>
      </c>
      <c r="F44" s="14" t="s">
        <v>22</v>
      </c>
      <c r="G44" s="50" t="s">
        <v>206</v>
      </c>
      <c r="H44" s="57">
        <v>80290928</v>
      </c>
      <c r="I44" s="64">
        <v>5</v>
      </c>
      <c r="J44" s="39">
        <v>3933.33</v>
      </c>
      <c r="K44" s="39">
        <v>7600</v>
      </c>
      <c r="L44" s="14" t="s">
        <v>23</v>
      </c>
      <c r="M44" s="13"/>
      <c r="N44" s="13"/>
      <c r="O44" s="13"/>
    </row>
    <row r="45" spans="1:15" ht="26.4" x14ac:dyDescent="0.25">
      <c r="A45" s="14" t="s">
        <v>61</v>
      </c>
      <c r="B45" s="14" t="s">
        <v>18</v>
      </c>
      <c r="C45" s="14" t="s">
        <v>60</v>
      </c>
      <c r="D45" s="14" t="s">
        <v>20</v>
      </c>
      <c r="E45" s="14" t="s">
        <v>21</v>
      </c>
      <c r="F45" s="14" t="s">
        <v>22</v>
      </c>
      <c r="G45" s="50" t="s">
        <v>207</v>
      </c>
      <c r="H45" s="57">
        <v>61266546</v>
      </c>
      <c r="I45" s="64">
        <v>4</v>
      </c>
      <c r="J45" s="39">
        <v>2800</v>
      </c>
      <c r="K45" s="39">
        <v>7733.33</v>
      </c>
      <c r="L45" s="14" t="s">
        <v>23</v>
      </c>
      <c r="M45" s="13"/>
      <c r="N45" s="13"/>
      <c r="O45" s="13"/>
    </row>
    <row r="46" spans="1:15" ht="26.4" x14ac:dyDescent="0.25">
      <c r="A46" s="14" t="s">
        <v>62</v>
      </c>
      <c r="B46" s="14" t="s">
        <v>18</v>
      </c>
      <c r="C46" s="14" t="s">
        <v>60</v>
      </c>
      <c r="D46" s="14" t="s">
        <v>20</v>
      </c>
      <c r="E46" s="14" t="s">
        <v>21</v>
      </c>
      <c r="F46" s="14" t="s">
        <v>22</v>
      </c>
      <c r="G46" s="50" t="s">
        <v>208</v>
      </c>
      <c r="H46" s="57">
        <v>80290931</v>
      </c>
      <c r="I46" s="64">
        <v>4</v>
      </c>
      <c r="J46" s="39">
        <v>5733.33</v>
      </c>
      <c r="K46" s="39">
        <v>5000</v>
      </c>
      <c r="L46" s="14" t="s">
        <v>23</v>
      </c>
      <c r="M46" s="13"/>
      <c r="N46" s="13"/>
      <c r="O46" s="13"/>
    </row>
    <row r="47" spans="1:15" ht="26.4" x14ac:dyDescent="0.25">
      <c r="A47" s="14" t="s">
        <v>64</v>
      </c>
      <c r="B47" s="14" t="s">
        <v>18</v>
      </c>
      <c r="C47" s="14" t="s">
        <v>63</v>
      </c>
      <c r="D47" s="14" t="s">
        <v>20</v>
      </c>
      <c r="E47" s="14" t="s">
        <v>21</v>
      </c>
      <c r="F47" s="14" t="s">
        <v>22</v>
      </c>
      <c r="G47" s="50" t="s">
        <v>209</v>
      </c>
      <c r="H47" s="57">
        <v>95396235</v>
      </c>
      <c r="I47" s="64">
        <v>4</v>
      </c>
      <c r="J47" s="39">
        <v>1333.33</v>
      </c>
      <c r="K47" s="39">
        <v>1200</v>
      </c>
      <c r="L47" s="14" t="s">
        <v>26</v>
      </c>
      <c r="M47" s="13"/>
      <c r="N47" s="13"/>
      <c r="O47" s="13"/>
    </row>
    <row r="48" spans="1:15" ht="26.4" x14ac:dyDescent="0.25">
      <c r="A48" s="14" t="s">
        <v>65</v>
      </c>
      <c r="B48" s="14" t="s">
        <v>18</v>
      </c>
      <c r="C48" s="14" t="s">
        <v>63</v>
      </c>
      <c r="D48" s="14" t="s">
        <v>20</v>
      </c>
      <c r="E48" s="14" t="s">
        <v>21</v>
      </c>
      <c r="F48" s="14" t="s">
        <v>22</v>
      </c>
      <c r="G48" s="50" t="s">
        <v>210</v>
      </c>
      <c r="H48" s="57">
        <v>92560508</v>
      </c>
      <c r="I48" s="64">
        <v>5</v>
      </c>
      <c r="J48" s="39">
        <v>10406.67</v>
      </c>
      <c r="K48" s="39">
        <v>5066.67</v>
      </c>
      <c r="L48" s="14" t="s">
        <v>26</v>
      </c>
      <c r="M48" s="13"/>
      <c r="N48" s="13"/>
      <c r="O48" s="13"/>
    </row>
    <row r="49" spans="1:15" ht="26.4" x14ac:dyDescent="0.25">
      <c r="A49" s="14" t="s">
        <v>67</v>
      </c>
      <c r="B49" s="14" t="s">
        <v>18</v>
      </c>
      <c r="C49" s="14" t="s">
        <v>66</v>
      </c>
      <c r="D49" s="14" t="s">
        <v>20</v>
      </c>
      <c r="E49" s="14" t="s">
        <v>21</v>
      </c>
      <c r="F49" s="14" t="s">
        <v>22</v>
      </c>
      <c r="G49" s="50" t="s">
        <v>211</v>
      </c>
      <c r="H49" s="56">
        <v>61266084</v>
      </c>
      <c r="I49" s="64">
        <v>5</v>
      </c>
      <c r="J49" s="39">
        <v>3173.33</v>
      </c>
      <c r="K49" s="39">
        <v>6913.33</v>
      </c>
      <c r="L49" s="14" t="s">
        <v>23</v>
      </c>
      <c r="M49" s="13"/>
      <c r="N49" s="13"/>
      <c r="O49" s="13"/>
    </row>
    <row r="50" spans="1:15" ht="26.4" x14ac:dyDescent="0.25">
      <c r="A50" s="14" t="s">
        <v>68</v>
      </c>
      <c r="B50" s="14" t="s">
        <v>18</v>
      </c>
      <c r="C50" s="14" t="s">
        <v>66</v>
      </c>
      <c r="D50" s="14" t="s">
        <v>20</v>
      </c>
      <c r="E50" s="14" t="s">
        <v>21</v>
      </c>
      <c r="F50" s="14" t="s">
        <v>22</v>
      </c>
      <c r="G50" s="50" t="s">
        <v>212</v>
      </c>
      <c r="H50" s="56" t="s">
        <v>228</v>
      </c>
      <c r="I50" s="64">
        <v>9</v>
      </c>
      <c r="J50" s="39">
        <v>5366.68</v>
      </c>
      <c r="K50" s="39">
        <v>5066.68</v>
      </c>
      <c r="L50" s="14" t="s">
        <v>26</v>
      </c>
      <c r="M50" s="13"/>
      <c r="N50" s="13"/>
      <c r="O50" s="13"/>
    </row>
    <row r="51" spans="1:15" ht="26.4" x14ac:dyDescent="0.25">
      <c r="A51" s="14" t="s">
        <v>69</v>
      </c>
      <c r="B51" s="14" t="s">
        <v>18</v>
      </c>
      <c r="C51" s="14" t="s">
        <v>66</v>
      </c>
      <c r="D51" s="14" t="s">
        <v>20</v>
      </c>
      <c r="E51" s="14" t="s">
        <v>21</v>
      </c>
      <c r="F51" s="14" t="s">
        <v>22</v>
      </c>
      <c r="G51" s="50" t="s">
        <v>213</v>
      </c>
      <c r="H51" s="56">
        <v>61266121</v>
      </c>
      <c r="I51" s="64">
        <v>4</v>
      </c>
      <c r="J51" s="39">
        <v>1666.68</v>
      </c>
      <c r="K51" s="39">
        <v>1333.33</v>
      </c>
      <c r="L51" s="14" t="s">
        <v>23</v>
      </c>
      <c r="M51" s="13"/>
      <c r="N51" s="13"/>
      <c r="O51" s="13"/>
    </row>
    <row r="52" spans="1:15" ht="26.4" x14ac:dyDescent="0.25">
      <c r="A52" s="14" t="s">
        <v>70</v>
      </c>
      <c r="B52" s="14" t="s">
        <v>18</v>
      </c>
      <c r="C52" s="14" t="s">
        <v>66</v>
      </c>
      <c r="D52" s="14" t="s">
        <v>20</v>
      </c>
      <c r="E52" s="14" t="s">
        <v>21</v>
      </c>
      <c r="F52" s="14" t="s">
        <v>22</v>
      </c>
      <c r="G52" s="50" t="s">
        <v>214</v>
      </c>
      <c r="H52" s="57">
        <v>95395977</v>
      </c>
      <c r="I52" s="64">
        <v>3</v>
      </c>
      <c r="J52" s="39">
        <v>966.67</v>
      </c>
      <c r="K52" s="39">
        <v>1855.67</v>
      </c>
      <c r="L52" s="14" t="s">
        <v>26</v>
      </c>
      <c r="M52" s="13"/>
      <c r="N52" s="13"/>
      <c r="O52" s="13"/>
    </row>
    <row r="53" spans="1:15" ht="26.4" x14ac:dyDescent="0.25">
      <c r="A53" s="14" t="s">
        <v>71</v>
      </c>
      <c r="B53" s="14" t="s">
        <v>18</v>
      </c>
      <c r="C53" s="14" t="s">
        <v>66</v>
      </c>
      <c r="D53" s="14" t="s">
        <v>20</v>
      </c>
      <c r="E53" s="14" t="s">
        <v>21</v>
      </c>
      <c r="F53" s="14" t="s">
        <v>22</v>
      </c>
      <c r="G53" s="66" t="s">
        <v>215</v>
      </c>
      <c r="H53" s="56" t="s">
        <v>263</v>
      </c>
      <c r="I53" s="64">
        <v>4</v>
      </c>
      <c r="J53" s="39">
        <v>1773.33</v>
      </c>
      <c r="K53" s="39">
        <v>1333.33</v>
      </c>
      <c r="L53" s="14" t="s">
        <v>23</v>
      </c>
      <c r="M53" s="13"/>
      <c r="N53" s="13"/>
      <c r="O53" s="13"/>
    </row>
    <row r="54" spans="1:15" ht="26.4" x14ac:dyDescent="0.25">
      <c r="A54" s="14" t="s">
        <v>73</v>
      </c>
      <c r="B54" s="14" t="s">
        <v>18</v>
      </c>
      <c r="C54" s="14" t="s">
        <v>72</v>
      </c>
      <c r="D54" s="14" t="s">
        <v>20</v>
      </c>
      <c r="E54" s="14" t="s">
        <v>21</v>
      </c>
      <c r="F54" s="14" t="s">
        <v>22</v>
      </c>
      <c r="G54" s="66" t="s">
        <v>216</v>
      </c>
      <c r="H54" s="56">
        <v>30924722</v>
      </c>
      <c r="I54" s="64">
        <v>3</v>
      </c>
      <c r="J54" s="39">
        <v>1446.67</v>
      </c>
      <c r="K54" s="39">
        <v>1200</v>
      </c>
      <c r="L54" s="14" t="s">
        <v>26</v>
      </c>
      <c r="M54" s="13"/>
      <c r="N54" s="13"/>
      <c r="O54" s="13"/>
    </row>
    <row r="55" spans="1:15" ht="26.4" x14ac:dyDescent="0.25">
      <c r="A55" s="14" t="s">
        <v>245</v>
      </c>
      <c r="B55" s="14" t="s">
        <v>18</v>
      </c>
      <c r="C55" s="14" t="s">
        <v>72</v>
      </c>
      <c r="D55" s="14" t="s">
        <v>20</v>
      </c>
      <c r="E55" s="14" t="s">
        <v>21</v>
      </c>
      <c r="F55" s="14" t="s">
        <v>22</v>
      </c>
      <c r="G55" s="50" t="s">
        <v>217</v>
      </c>
      <c r="H55" s="57">
        <v>89098801</v>
      </c>
      <c r="I55" s="64">
        <v>3</v>
      </c>
      <c r="J55" s="39">
        <v>1133.33</v>
      </c>
      <c r="K55" s="39">
        <v>633.33000000000004</v>
      </c>
      <c r="L55" s="14" t="s">
        <v>26</v>
      </c>
      <c r="M55" s="13"/>
      <c r="N55" s="13"/>
      <c r="O55" s="13"/>
    </row>
    <row r="56" spans="1:15" ht="28.2" customHeight="1" x14ac:dyDescent="0.25">
      <c r="A56" s="14" t="s">
        <v>246</v>
      </c>
      <c r="B56" s="14" t="s">
        <v>18</v>
      </c>
      <c r="C56" s="14" t="s">
        <v>72</v>
      </c>
      <c r="D56" s="14" t="s">
        <v>20</v>
      </c>
      <c r="E56" s="14" t="s">
        <v>21</v>
      </c>
      <c r="F56" s="14" t="s">
        <v>22</v>
      </c>
      <c r="G56" s="50" t="s">
        <v>218</v>
      </c>
      <c r="H56" s="56">
        <v>61266518</v>
      </c>
      <c r="I56" s="64">
        <v>4</v>
      </c>
      <c r="J56" s="39">
        <v>2246.67</v>
      </c>
      <c r="K56" s="39">
        <v>2200</v>
      </c>
      <c r="L56" s="14" t="s">
        <v>23</v>
      </c>
      <c r="M56" s="13"/>
      <c r="N56" s="13"/>
      <c r="O56" s="13"/>
    </row>
    <row r="57" spans="1:15" ht="26.4" x14ac:dyDescent="0.25">
      <c r="A57" s="14" t="s">
        <v>247</v>
      </c>
      <c r="B57" s="14" t="s">
        <v>18</v>
      </c>
      <c r="C57" s="14" t="s">
        <v>72</v>
      </c>
      <c r="D57" s="14" t="s">
        <v>20</v>
      </c>
      <c r="E57" s="14" t="s">
        <v>21</v>
      </c>
      <c r="F57" s="14" t="s">
        <v>22</v>
      </c>
      <c r="G57" s="50" t="s">
        <v>219</v>
      </c>
      <c r="H57" s="56">
        <v>61266468</v>
      </c>
      <c r="I57" s="64">
        <v>4</v>
      </c>
      <c r="J57" s="39">
        <v>9866.67</v>
      </c>
      <c r="K57" s="39">
        <v>800</v>
      </c>
      <c r="L57" s="14" t="s">
        <v>23</v>
      </c>
      <c r="M57" s="13"/>
      <c r="N57" s="13"/>
      <c r="O57" s="13"/>
    </row>
    <row r="58" spans="1:15" ht="26.4" x14ac:dyDescent="0.25">
      <c r="A58" s="14" t="s">
        <v>248</v>
      </c>
      <c r="B58" s="14" t="s">
        <v>18</v>
      </c>
      <c r="C58" s="14" t="s">
        <v>74</v>
      </c>
      <c r="D58" s="14" t="s">
        <v>20</v>
      </c>
      <c r="E58" s="14" t="s">
        <v>21</v>
      </c>
      <c r="F58" s="14" t="s">
        <v>22</v>
      </c>
      <c r="G58" s="50" t="s">
        <v>220</v>
      </c>
      <c r="H58" s="56">
        <v>61266555</v>
      </c>
      <c r="I58" s="64">
        <v>4</v>
      </c>
      <c r="J58" s="39">
        <v>9666.67</v>
      </c>
      <c r="K58" s="39">
        <v>3333.33</v>
      </c>
      <c r="L58" s="14" t="s">
        <v>23</v>
      </c>
      <c r="M58" s="13"/>
      <c r="N58" s="13"/>
      <c r="O58" s="13"/>
    </row>
    <row r="59" spans="1:15" ht="26.4" x14ac:dyDescent="0.25">
      <c r="A59" s="14" t="s">
        <v>249</v>
      </c>
      <c r="B59" s="14" t="s">
        <v>18</v>
      </c>
      <c r="C59" s="14" t="s">
        <v>74</v>
      </c>
      <c r="D59" s="14" t="s">
        <v>20</v>
      </c>
      <c r="E59" s="14" t="s">
        <v>21</v>
      </c>
      <c r="F59" s="14" t="s">
        <v>22</v>
      </c>
      <c r="G59" s="50" t="s">
        <v>221</v>
      </c>
      <c r="H59" s="56">
        <v>61266462</v>
      </c>
      <c r="I59" s="64">
        <v>4</v>
      </c>
      <c r="J59" s="39">
        <v>1666.67</v>
      </c>
      <c r="K59" s="39">
        <v>1466.67</v>
      </c>
      <c r="L59" s="14" t="s">
        <v>23</v>
      </c>
      <c r="M59" s="13"/>
      <c r="N59" s="13"/>
      <c r="O59" s="13"/>
    </row>
    <row r="60" spans="1:15" ht="26.4" x14ac:dyDescent="0.25">
      <c r="A60" s="14" t="s">
        <v>250</v>
      </c>
      <c r="B60" s="14" t="s">
        <v>18</v>
      </c>
      <c r="C60" s="14" t="s">
        <v>74</v>
      </c>
      <c r="D60" s="14" t="s">
        <v>20</v>
      </c>
      <c r="E60" s="14" t="s">
        <v>21</v>
      </c>
      <c r="F60" s="14" t="s">
        <v>22</v>
      </c>
      <c r="G60" s="50" t="s">
        <v>264</v>
      </c>
      <c r="H60" s="56">
        <v>61266466</v>
      </c>
      <c r="I60" s="64">
        <v>4</v>
      </c>
      <c r="J60" s="39">
        <v>3666.67</v>
      </c>
      <c r="K60" s="39">
        <v>3200</v>
      </c>
      <c r="L60" s="14" t="s">
        <v>23</v>
      </c>
      <c r="M60" s="13"/>
      <c r="N60" s="13"/>
      <c r="O60" s="13"/>
    </row>
    <row r="61" spans="1:15" ht="26.4" x14ac:dyDescent="0.25">
      <c r="A61" s="14" t="s">
        <v>251</v>
      </c>
      <c r="B61" s="14" t="s">
        <v>18</v>
      </c>
      <c r="C61" s="14" t="s">
        <v>75</v>
      </c>
      <c r="D61" s="14" t="s">
        <v>20</v>
      </c>
      <c r="E61" s="14" t="s">
        <v>21</v>
      </c>
      <c r="F61" s="14" t="s">
        <v>22</v>
      </c>
      <c r="G61" s="50" t="s">
        <v>222</v>
      </c>
      <c r="H61" s="56" t="s">
        <v>265</v>
      </c>
      <c r="I61" s="64">
        <v>14</v>
      </c>
      <c r="J61" s="51">
        <v>5600</v>
      </c>
      <c r="K61" s="39">
        <v>3466.67</v>
      </c>
      <c r="L61" s="14" t="s">
        <v>23</v>
      </c>
      <c r="M61" s="13"/>
      <c r="N61" s="13"/>
      <c r="O61" s="13"/>
    </row>
    <row r="62" spans="1:15" ht="27.6" x14ac:dyDescent="0.25">
      <c r="A62" s="14" t="s">
        <v>252</v>
      </c>
      <c r="B62" s="67" t="s">
        <v>266</v>
      </c>
      <c r="C62" s="14" t="s">
        <v>44</v>
      </c>
      <c r="D62" s="14" t="s">
        <v>20</v>
      </c>
      <c r="E62" s="14" t="s">
        <v>21</v>
      </c>
      <c r="F62" s="14" t="s">
        <v>22</v>
      </c>
      <c r="G62" s="50" t="s">
        <v>223</v>
      </c>
      <c r="H62" s="57" t="s">
        <v>272</v>
      </c>
      <c r="I62" s="68">
        <v>7</v>
      </c>
      <c r="J62" s="72">
        <v>18102</v>
      </c>
      <c r="K62" s="73">
        <v>0</v>
      </c>
      <c r="L62" s="14" t="s">
        <v>89</v>
      </c>
      <c r="M62" s="13"/>
      <c r="N62" s="13"/>
      <c r="O62" s="13"/>
    </row>
    <row r="63" spans="1:15" ht="26.4" x14ac:dyDescent="0.25">
      <c r="A63" s="14" t="s">
        <v>253</v>
      </c>
      <c r="B63" s="67" t="s">
        <v>267</v>
      </c>
      <c r="C63" s="14" t="s">
        <v>74</v>
      </c>
      <c r="D63" s="14" t="s">
        <v>20</v>
      </c>
      <c r="E63" s="14" t="s">
        <v>21</v>
      </c>
      <c r="F63" s="14" t="s">
        <v>22</v>
      </c>
      <c r="G63" s="50" t="s">
        <v>224</v>
      </c>
      <c r="H63" s="57" t="s">
        <v>273</v>
      </c>
      <c r="I63" s="68">
        <v>3</v>
      </c>
      <c r="J63" s="72">
        <v>1848</v>
      </c>
      <c r="K63" s="73">
        <v>2412</v>
      </c>
      <c r="L63" s="14" t="s">
        <v>23</v>
      </c>
      <c r="M63" s="13"/>
      <c r="N63" s="13"/>
      <c r="O63" s="13"/>
    </row>
    <row r="64" spans="1:15" ht="27.6" x14ac:dyDescent="0.25">
      <c r="A64" s="14" t="s">
        <v>254</v>
      </c>
      <c r="B64" s="67" t="s">
        <v>268</v>
      </c>
      <c r="C64" s="14" t="s">
        <v>269</v>
      </c>
      <c r="D64" s="14" t="s">
        <v>20</v>
      </c>
      <c r="E64" s="14" t="s">
        <v>21</v>
      </c>
      <c r="F64" s="14" t="s">
        <v>22</v>
      </c>
      <c r="G64" s="50" t="s">
        <v>225</v>
      </c>
      <c r="H64" s="57" t="s">
        <v>274</v>
      </c>
      <c r="I64" s="68">
        <v>14</v>
      </c>
      <c r="J64" s="72">
        <v>876</v>
      </c>
      <c r="K64" s="73">
        <v>2520</v>
      </c>
      <c r="L64" s="14" t="s">
        <v>26</v>
      </c>
      <c r="M64" s="13"/>
      <c r="N64" s="13"/>
      <c r="O64" s="13"/>
    </row>
    <row r="65" spans="1:16" ht="27.6" x14ac:dyDescent="0.25">
      <c r="A65" s="14" t="s">
        <v>255</v>
      </c>
      <c r="B65" s="67" t="s">
        <v>270</v>
      </c>
      <c r="C65" s="14" t="s">
        <v>271</v>
      </c>
      <c r="D65" s="14" t="s">
        <v>20</v>
      </c>
      <c r="E65" s="14" t="s">
        <v>21</v>
      </c>
      <c r="F65" s="14" t="s">
        <v>22</v>
      </c>
      <c r="G65" s="50" t="s">
        <v>226</v>
      </c>
      <c r="H65" s="57" t="s">
        <v>275</v>
      </c>
      <c r="I65" s="68">
        <v>5</v>
      </c>
      <c r="J65" s="72">
        <v>2604</v>
      </c>
      <c r="K65" s="73">
        <v>8112</v>
      </c>
      <c r="L65" s="14" t="s">
        <v>26</v>
      </c>
      <c r="M65" s="13"/>
      <c r="N65" s="13"/>
      <c r="O65" s="13"/>
    </row>
    <row r="66" spans="1:16" ht="27.6" x14ac:dyDescent="0.25">
      <c r="A66" s="14" t="s">
        <v>256</v>
      </c>
      <c r="B66" s="67" t="s">
        <v>278</v>
      </c>
      <c r="C66" s="14" t="s">
        <v>36</v>
      </c>
      <c r="D66" s="14" t="s">
        <v>20</v>
      </c>
      <c r="E66" s="14" t="s">
        <v>21</v>
      </c>
      <c r="F66" s="14" t="s">
        <v>22</v>
      </c>
      <c r="G66" s="50" t="s">
        <v>227</v>
      </c>
      <c r="H66" s="57" t="s">
        <v>276</v>
      </c>
      <c r="I66" s="68">
        <v>5</v>
      </c>
      <c r="J66" s="72">
        <v>2124</v>
      </c>
      <c r="K66" s="73">
        <v>6864</v>
      </c>
      <c r="L66" s="14" t="s">
        <v>26</v>
      </c>
      <c r="M66" s="13"/>
      <c r="N66" s="13"/>
      <c r="O66" s="13"/>
    </row>
    <row r="67" spans="1:16" ht="27.6" x14ac:dyDescent="0.25">
      <c r="A67" s="14" t="s">
        <v>257</v>
      </c>
      <c r="B67" s="67" t="s">
        <v>278</v>
      </c>
      <c r="C67" s="14" t="s">
        <v>36</v>
      </c>
      <c r="D67" s="14" t="s">
        <v>20</v>
      </c>
      <c r="E67" s="14" t="s">
        <v>21</v>
      </c>
      <c r="F67" s="14" t="s">
        <v>22</v>
      </c>
      <c r="G67" s="50" t="s">
        <v>229</v>
      </c>
      <c r="H67" s="57" t="s">
        <v>277</v>
      </c>
      <c r="I67" s="68">
        <v>5</v>
      </c>
      <c r="J67" s="72">
        <v>1464</v>
      </c>
      <c r="K67" s="73">
        <v>4620</v>
      </c>
      <c r="L67" s="14" t="s">
        <v>26</v>
      </c>
      <c r="M67" s="13"/>
      <c r="N67" s="13"/>
      <c r="O67" s="13"/>
    </row>
    <row r="68" spans="1:16" x14ac:dyDescent="0.25">
      <c r="A68" s="15"/>
      <c r="B68" s="15"/>
      <c r="C68" s="15"/>
      <c r="D68" s="15"/>
      <c r="E68" s="15"/>
      <c r="F68" s="15"/>
      <c r="G68" s="15"/>
      <c r="H68" s="59" t="s">
        <v>146</v>
      </c>
      <c r="I68" s="35">
        <f>SUM(I14:I67)</f>
        <v>378</v>
      </c>
      <c r="J68" s="15">
        <f>SUM(J14:J67)</f>
        <v>290375.64</v>
      </c>
      <c r="K68" s="15">
        <f>SUM(K14:K67)</f>
        <v>377290.32000000007</v>
      </c>
      <c r="L68" s="44">
        <f>J68+K68</f>
        <v>667665.96000000008</v>
      </c>
      <c r="M68" s="27"/>
      <c r="N68" s="43"/>
      <c r="O68" s="13"/>
    </row>
    <row r="69" spans="1:16" x14ac:dyDescent="0.25">
      <c r="A69" s="15"/>
      <c r="B69" s="15"/>
      <c r="C69" s="15"/>
      <c r="D69" s="15"/>
      <c r="E69" s="15"/>
      <c r="F69" s="15"/>
      <c r="G69" s="15"/>
      <c r="H69" s="59"/>
      <c r="I69" s="21"/>
      <c r="J69" s="15"/>
      <c r="K69" s="13"/>
      <c r="L69" s="15"/>
      <c r="M69" s="27"/>
      <c r="N69" s="43"/>
      <c r="O69" s="13"/>
    </row>
    <row r="70" spans="1:16" x14ac:dyDescent="0.25">
      <c r="A70" s="105" t="s">
        <v>360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27"/>
      <c r="N70" s="43"/>
      <c r="O70" s="13"/>
    </row>
    <row r="71" spans="1:16" x14ac:dyDescent="0.25">
      <c r="A71" s="13" t="s">
        <v>76</v>
      </c>
      <c r="B71" s="13"/>
      <c r="C71" s="13"/>
      <c r="D71" s="13"/>
      <c r="E71" s="13"/>
      <c r="F71" s="13"/>
      <c r="G71" s="13"/>
      <c r="H71" s="60"/>
      <c r="J71" s="13"/>
      <c r="K71" s="13"/>
      <c r="L71" s="13"/>
      <c r="M71" s="27"/>
      <c r="N71" s="43"/>
      <c r="O71" s="13"/>
    </row>
    <row r="72" spans="1:16" x14ac:dyDescent="0.25">
      <c r="A72" s="13"/>
      <c r="B72" s="13" t="s">
        <v>165</v>
      </c>
      <c r="C72" s="13">
        <f>J62+J31</f>
        <v>21537.02</v>
      </c>
      <c r="D72" s="13" t="s">
        <v>157</v>
      </c>
      <c r="E72" s="13"/>
      <c r="F72" s="13"/>
      <c r="G72" s="13"/>
      <c r="H72" s="60"/>
      <c r="I72" s="65"/>
      <c r="J72" s="13"/>
      <c r="K72" s="13"/>
      <c r="L72" s="13"/>
      <c r="M72" s="27"/>
      <c r="N72" s="43"/>
      <c r="O72" s="13"/>
    </row>
    <row r="73" spans="1:16" x14ac:dyDescent="0.25">
      <c r="A73" s="13"/>
      <c r="B73" s="75" t="s">
        <v>167</v>
      </c>
      <c r="C73" s="75">
        <f>J15+J21+J22+J23+J24+J25+J26+J27+J28+J29+J30+J36+J47+J48+J50+J52+J54+J55+J64+J65+J66+J67</f>
        <v>130210.68000000001</v>
      </c>
      <c r="D73" s="13" t="s">
        <v>157</v>
      </c>
      <c r="E73" s="13"/>
      <c r="F73" s="13"/>
      <c r="G73" s="13"/>
      <c r="H73" s="60"/>
      <c r="J73" s="13"/>
      <c r="K73" s="13"/>
      <c r="L73" s="13"/>
      <c r="M73" s="27"/>
      <c r="N73" s="43"/>
      <c r="O73" s="13"/>
    </row>
    <row r="74" spans="1:16" x14ac:dyDescent="0.25">
      <c r="A74" s="13"/>
      <c r="B74" s="75" t="s">
        <v>168</v>
      </c>
      <c r="C74" s="75">
        <f>K15+K21+K22+K23+K24+K25+K26+K27+K28+K29+K30+K36+K47+K48+K50+K52+K54+K55+K64+K65+K66+K67</f>
        <v>169478.34</v>
      </c>
      <c r="D74" s="13" t="s">
        <v>157</v>
      </c>
      <c r="E74" s="13"/>
      <c r="F74" s="13"/>
      <c r="G74" s="13"/>
      <c r="H74" s="60"/>
      <c r="J74" s="13"/>
      <c r="K74" s="13"/>
      <c r="L74" s="13"/>
      <c r="M74" s="27"/>
      <c r="N74" s="43"/>
      <c r="O74" s="13"/>
    </row>
    <row r="75" spans="1:16" x14ac:dyDescent="0.25">
      <c r="A75" s="13"/>
      <c r="B75" s="75" t="s">
        <v>169</v>
      </c>
      <c r="C75" s="76">
        <f>J14+J16+J17+J18+J19+J20+J32+J33+J34+J35+J37+J38+J39+J40+J41+J42+J43+J44+J45+J46+J49+J51+J53+J56+J57+J58+J59+J60+J61+J63</f>
        <v>138627.93999999997</v>
      </c>
      <c r="D75" s="13" t="s">
        <v>157</v>
      </c>
      <c r="E75" s="13"/>
      <c r="F75" s="13"/>
      <c r="G75" s="13"/>
      <c r="H75" s="60"/>
      <c r="J75" s="13"/>
      <c r="K75" s="13"/>
      <c r="L75" s="13"/>
      <c r="M75" s="27"/>
      <c r="N75" s="43"/>
      <c r="O75" s="13"/>
    </row>
    <row r="76" spans="1:16" x14ac:dyDescent="0.25">
      <c r="A76" s="13"/>
      <c r="B76" s="75" t="s">
        <v>170</v>
      </c>
      <c r="C76" s="75">
        <f>K14+K16+K17+K18+K19+K20+K32+K33+K34+K35+K37+K38+K39+K40+K41+K42+K43+K44+K45+K46+K49+K51+K53+K57+K58+K59+K60+K61+K63+K56</f>
        <v>207811.97999999992</v>
      </c>
      <c r="D76" s="13" t="s">
        <v>157</v>
      </c>
      <c r="E76" s="13"/>
      <c r="F76" s="13"/>
      <c r="G76" s="13"/>
      <c r="H76" s="60"/>
      <c r="J76" s="13"/>
      <c r="K76" s="13"/>
      <c r="L76" s="13"/>
      <c r="M76" s="27"/>
      <c r="N76" s="43"/>
      <c r="O76" s="13"/>
    </row>
    <row r="77" spans="1:16" x14ac:dyDescent="0.25">
      <c r="A77" s="13"/>
      <c r="B77" s="28"/>
      <c r="C77" s="81">
        <f>SUM(C72:C76)</f>
        <v>667665.96</v>
      </c>
      <c r="D77" s="13"/>
      <c r="E77" s="13"/>
      <c r="F77" s="13"/>
      <c r="G77" s="13"/>
      <c r="H77" s="60"/>
      <c r="J77" s="13"/>
      <c r="K77" s="13"/>
      <c r="L77" s="13"/>
      <c r="M77" s="13"/>
      <c r="N77" s="13"/>
      <c r="O77" s="13"/>
    </row>
    <row r="78" spans="1:16" x14ac:dyDescent="0.25">
      <c r="A78" s="13" t="s">
        <v>77</v>
      </c>
      <c r="B78" s="13"/>
      <c r="C78" s="13"/>
      <c r="D78" s="13"/>
      <c r="E78" s="13"/>
      <c r="F78" s="13"/>
      <c r="G78" s="13"/>
      <c r="H78" s="60"/>
      <c r="J78" s="13"/>
      <c r="K78" s="13"/>
      <c r="L78" s="13"/>
      <c r="M78" s="13"/>
      <c r="N78" s="13"/>
      <c r="O78" s="13"/>
    </row>
    <row r="79" spans="1:16" ht="32.25" customHeight="1" x14ac:dyDescent="0.25">
      <c r="A79" s="98" t="s">
        <v>3</v>
      </c>
      <c r="B79" s="87" t="s">
        <v>4</v>
      </c>
      <c r="C79" s="87" t="s">
        <v>78</v>
      </c>
      <c r="D79" s="98" t="s">
        <v>6</v>
      </c>
      <c r="E79" s="87" t="s">
        <v>7</v>
      </c>
      <c r="F79" s="87" t="s">
        <v>8</v>
      </c>
      <c r="G79" s="87" t="s">
        <v>172</v>
      </c>
      <c r="H79" s="101" t="s">
        <v>9</v>
      </c>
      <c r="I79" s="87" t="s">
        <v>10</v>
      </c>
      <c r="J79" s="104" t="s">
        <v>357</v>
      </c>
      <c r="K79" s="104"/>
      <c r="L79" s="104"/>
      <c r="M79" s="104"/>
      <c r="N79" s="104"/>
      <c r="O79" s="24"/>
      <c r="P79" s="8"/>
    </row>
    <row r="80" spans="1:16" ht="41.4" x14ac:dyDescent="0.25">
      <c r="A80" s="99"/>
      <c r="B80" s="89"/>
      <c r="C80" s="89"/>
      <c r="D80" s="99"/>
      <c r="E80" s="89"/>
      <c r="F80" s="89"/>
      <c r="G80" s="89"/>
      <c r="H80" s="102"/>
      <c r="I80" s="89"/>
      <c r="J80" s="9" t="s">
        <v>79</v>
      </c>
      <c r="K80" s="10" t="s">
        <v>80</v>
      </c>
      <c r="L80" s="9" t="s">
        <v>82</v>
      </c>
      <c r="M80" s="9" t="s">
        <v>83</v>
      </c>
      <c r="N80" s="9" t="s">
        <v>85</v>
      </c>
      <c r="O80" s="94" t="s">
        <v>86</v>
      </c>
    </row>
    <row r="81" spans="1:15" ht="27.6" x14ac:dyDescent="0.25">
      <c r="A81" s="99"/>
      <c r="B81" s="89"/>
      <c r="C81" s="89"/>
      <c r="D81" s="99"/>
      <c r="E81" s="89"/>
      <c r="F81" s="89"/>
      <c r="G81" s="89"/>
      <c r="H81" s="102"/>
      <c r="I81" s="88"/>
      <c r="J81" s="10"/>
      <c r="K81" s="9" t="s">
        <v>81</v>
      </c>
      <c r="L81" s="9" t="s">
        <v>81</v>
      </c>
      <c r="M81" s="9" t="s">
        <v>84</v>
      </c>
      <c r="N81" s="9" t="s">
        <v>84</v>
      </c>
      <c r="O81" s="95"/>
    </row>
    <row r="82" spans="1:15" x14ac:dyDescent="0.25">
      <c r="A82" s="100"/>
      <c r="B82" s="88"/>
      <c r="C82" s="88"/>
      <c r="D82" s="100"/>
      <c r="E82" s="88"/>
      <c r="F82" s="88"/>
      <c r="G82" s="89"/>
      <c r="H82" s="103"/>
      <c r="I82" s="22" t="s">
        <v>15</v>
      </c>
      <c r="J82" s="16" t="s">
        <v>16</v>
      </c>
      <c r="K82" s="16" t="s">
        <v>16</v>
      </c>
      <c r="L82" s="16" t="s">
        <v>16</v>
      </c>
      <c r="M82" s="16" t="s">
        <v>16</v>
      </c>
      <c r="N82" s="16" t="s">
        <v>16</v>
      </c>
      <c r="O82" s="96"/>
    </row>
    <row r="83" spans="1:15" ht="27.6" x14ac:dyDescent="0.25">
      <c r="A83" s="14" t="s">
        <v>17</v>
      </c>
      <c r="B83" s="14" t="s">
        <v>87</v>
      </c>
      <c r="C83" s="67" t="s">
        <v>88</v>
      </c>
      <c r="D83" s="14">
        <v>4</v>
      </c>
      <c r="E83" s="14" t="s">
        <v>21</v>
      </c>
      <c r="F83" s="48" t="s">
        <v>22</v>
      </c>
      <c r="G83" s="50" t="s">
        <v>296</v>
      </c>
      <c r="H83" s="69" t="s">
        <v>279</v>
      </c>
      <c r="I83" s="20">
        <v>40</v>
      </c>
      <c r="J83" s="39">
        <v>3499.99</v>
      </c>
      <c r="K83" s="39">
        <v>0</v>
      </c>
      <c r="L83" s="39">
        <v>0</v>
      </c>
      <c r="M83" s="39">
        <v>0</v>
      </c>
      <c r="N83" s="14">
        <v>0</v>
      </c>
      <c r="O83" s="14" t="s">
        <v>89</v>
      </c>
    </row>
    <row r="84" spans="1:15" ht="26.4" x14ac:dyDescent="0.25">
      <c r="A84" s="14" t="s">
        <v>24</v>
      </c>
      <c r="B84" s="14" t="s">
        <v>90</v>
      </c>
      <c r="C84" s="67" t="s">
        <v>91</v>
      </c>
      <c r="D84" s="14">
        <v>118</v>
      </c>
      <c r="E84" s="14" t="s">
        <v>21</v>
      </c>
      <c r="F84" s="48" t="s">
        <v>22</v>
      </c>
      <c r="G84" s="50" t="s">
        <v>297</v>
      </c>
      <c r="H84" s="69" t="s">
        <v>280</v>
      </c>
      <c r="I84" s="20">
        <v>14</v>
      </c>
      <c r="J84" s="39">
        <v>2006.66</v>
      </c>
      <c r="K84" s="39">
        <v>0</v>
      </c>
      <c r="L84" s="39">
        <v>0</v>
      </c>
      <c r="M84" s="39"/>
      <c r="N84" s="14"/>
      <c r="O84" s="14" t="s">
        <v>89</v>
      </c>
    </row>
    <row r="85" spans="1:15" ht="26.4" x14ac:dyDescent="0.25">
      <c r="A85" s="14" t="s">
        <v>27</v>
      </c>
      <c r="B85" s="14" t="s">
        <v>316</v>
      </c>
      <c r="C85" s="67" t="s">
        <v>93</v>
      </c>
      <c r="D85" s="14">
        <v>68</v>
      </c>
      <c r="E85" s="14" t="s">
        <v>21</v>
      </c>
      <c r="F85" s="48" t="s">
        <v>22</v>
      </c>
      <c r="G85" s="50" t="s">
        <v>298</v>
      </c>
      <c r="H85" s="69" t="s">
        <v>317</v>
      </c>
      <c r="I85" s="20">
        <v>14</v>
      </c>
      <c r="J85" s="39">
        <v>0</v>
      </c>
      <c r="K85" s="39">
        <v>0</v>
      </c>
      <c r="L85" s="39">
        <v>0</v>
      </c>
      <c r="M85" s="39">
        <v>8400</v>
      </c>
      <c r="N85" s="14">
        <v>9266.66</v>
      </c>
      <c r="O85" s="14" t="s">
        <v>23</v>
      </c>
    </row>
    <row r="86" spans="1:15" ht="26.4" x14ac:dyDescent="0.25">
      <c r="A86" s="14" t="s">
        <v>28</v>
      </c>
      <c r="B86" s="14" t="s">
        <v>92</v>
      </c>
      <c r="C86" s="67" t="s">
        <v>93</v>
      </c>
      <c r="D86" s="14">
        <v>35</v>
      </c>
      <c r="E86" s="14" t="s">
        <v>21</v>
      </c>
      <c r="F86" s="48" t="s">
        <v>22</v>
      </c>
      <c r="G86" s="50" t="s">
        <v>299</v>
      </c>
      <c r="H86" s="69" t="s">
        <v>281</v>
      </c>
      <c r="I86" s="20">
        <v>22</v>
      </c>
      <c r="J86" s="39">
        <v>8400</v>
      </c>
      <c r="K86" s="39">
        <v>0</v>
      </c>
      <c r="L86" s="39">
        <v>0</v>
      </c>
      <c r="M86" s="39"/>
      <c r="N86" s="14"/>
      <c r="O86" s="14" t="s">
        <v>89</v>
      </c>
    </row>
    <row r="87" spans="1:15" ht="26.4" x14ac:dyDescent="0.25">
      <c r="A87" s="14" t="s">
        <v>29</v>
      </c>
      <c r="B87" s="14" t="s">
        <v>94</v>
      </c>
      <c r="C87" s="67" t="s">
        <v>95</v>
      </c>
      <c r="D87" s="14">
        <v>44</v>
      </c>
      <c r="E87" s="14" t="s">
        <v>21</v>
      </c>
      <c r="F87" s="48" t="s">
        <v>22</v>
      </c>
      <c r="G87" s="66" t="s">
        <v>300</v>
      </c>
      <c r="H87" s="69" t="s">
        <v>282</v>
      </c>
      <c r="I87" s="20">
        <v>14</v>
      </c>
      <c r="J87" s="39">
        <v>420</v>
      </c>
      <c r="K87" s="39">
        <v>0</v>
      </c>
      <c r="L87" s="39">
        <v>0</v>
      </c>
      <c r="M87" s="39">
        <v>0</v>
      </c>
      <c r="N87" s="14">
        <v>0</v>
      </c>
      <c r="O87" s="14" t="s">
        <v>89</v>
      </c>
    </row>
    <row r="88" spans="1:15" ht="27.6" x14ac:dyDescent="0.25">
      <c r="A88" s="14" t="s">
        <v>30</v>
      </c>
      <c r="B88" s="14" t="s">
        <v>96</v>
      </c>
      <c r="C88" s="67" t="s">
        <v>97</v>
      </c>
      <c r="D88" s="14">
        <v>10</v>
      </c>
      <c r="E88" s="14" t="s">
        <v>21</v>
      </c>
      <c r="F88" s="48" t="s">
        <v>22</v>
      </c>
      <c r="G88" s="50" t="s">
        <v>301</v>
      </c>
      <c r="H88" s="69" t="s">
        <v>283</v>
      </c>
      <c r="I88" s="20">
        <v>14</v>
      </c>
      <c r="J88" s="39">
        <v>0</v>
      </c>
      <c r="K88" s="39">
        <v>2613.31</v>
      </c>
      <c r="L88" s="39">
        <v>1999.99</v>
      </c>
      <c r="M88" s="39">
        <v>0</v>
      </c>
      <c r="N88" s="14">
        <v>0</v>
      </c>
      <c r="O88" s="14" t="s">
        <v>81</v>
      </c>
    </row>
    <row r="89" spans="1:15" ht="26.4" x14ac:dyDescent="0.25">
      <c r="A89" s="14" t="s">
        <v>31</v>
      </c>
      <c r="B89" s="14" t="s">
        <v>98</v>
      </c>
      <c r="C89" s="67" t="s">
        <v>99</v>
      </c>
      <c r="D89" s="14">
        <v>53</v>
      </c>
      <c r="E89" s="14" t="s">
        <v>21</v>
      </c>
      <c r="F89" s="48" t="s">
        <v>22</v>
      </c>
      <c r="G89" s="50" t="s">
        <v>302</v>
      </c>
      <c r="H89" s="69" t="s">
        <v>284</v>
      </c>
      <c r="I89" s="20">
        <v>14</v>
      </c>
      <c r="J89" s="14">
        <v>0</v>
      </c>
      <c r="K89" s="14">
        <v>0</v>
      </c>
      <c r="L89" s="14">
        <v>0</v>
      </c>
      <c r="M89" s="14">
        <v>24333.31</v>
      </c>
      <c r="N89" s="14">
        <v>39533.33</v>
      </c>
      <c r="O89" s="14" t="s">
        <v>23</v>
      </c>
    </row>
    <row r="90" spans="1:15" ht="26.4" x14ac:dyDescent="0.25">
      <c r="A90" s="26">
        <v>8</v>
      </c>
      <c r="B90" s="14" t="s">
        <v>100</v>
      </c>
      <c r="C90" s="67" t="s">
        <v>101</v>
      </c>
      <c r="D90" s="14">
        <v>137</v>
      </c>
      <c r="E90" s="14" t="s">
        <v>21</v>
      </c>
      <c r="F90" s="48" t="s">
        <v>22</v>
      </c>
      <c r="G90" s="66" t="s">
        <v>303</v>
      </c>
      <c r="H90" s="69" t="s">
        <v>285</v>
      </c>
      <c r="I90" s="20">
        <v>14</v>
      </c>
      <c r="J90" s="14">
        <v>279.98</v>
      </c>
      <c r="K90" s="14">
        <v>0</v>
      </c>
      <c r="L90" s="14">
        <v>0</v>
      </c>
      <c r="M90" s="14">
        <v>0</v>
      </c>
      <c r="N90" s="14">
        <v>0</v>
      </c>
      <c r="O90" s="14" t="s">
        <v>89</v>
      </c>
    </row>
    <row r="91" spans="1:15" ht="26.4" x14ac:dyDescent="0.25">
      <c r="A91" s="26">
        <v>9</v>
      </c>
      <c r="B91" s="14" t="s">
        <v>102</v>
      </c>
      <c r="C91" s="67" t="s">
        <v>103</v>
      </c>
      <c r="D91" s="25" t="s">
        <v>104</v>
      </c>
      <c r="E91" s="14" t="s">
        <v>21</v>
      </c>
      <c r="F91" s="48" t="s">
        <v>22</v>
      </c>
      <c r="G91" s="50" t="s">
        <v>304</v>
      </c>
      <c r="H91" s="69" t="s">
        <v>286</v>
      </c>
      <c r="I91" s="20">
        <v>14</v>
      </c>
      <c r="J91" s="14">
        <v>270</v>
      </c>
      <c r="K91" s="14">
        <v>0</v>
      </c>
      <c r="L91" s="14">
        <v>0</v>
      </c>
      <c r="M91" s="14">
        <v>0</v>
      </c>
      <c r="N91" s="14">
        <v>0</v>
      </c>
      <c r="O91" s="14" t="s">
        <v>89</v>
      </c>
    </row>
    <row r="92" spans="1:15" ht="26.4" x14ac:dyDescent="0.25">
      <c r="A92" s="26">
        <v>10</v>
      </c>
      <c r="B92" s="14" t="s">
        <v>105</v>
      </c>
      <c r="C92" s="67" t="s">
        <v>106</v>
      </c>
      <c r="D92" s="25">
        <v>83</v>
      </c>
      <c r="E92" s="14" t="s">
        <v>21</v>
      </c>
      <c r="F92" s="48" t="s">
        <v>22</v>
      </c>
      <c r="G92" s="50" t="s">
        <v>305</v>
      </c>
      <c r="H92" s="69" t="s">
        <v>287</v>
      </c>
      <c r="I92" s="20">
        <v>14</v>
      </c>
      <c r="J92" s="14">
        <v>1119.98</v>
      </c>
      <c r="K92" s="14">
        <v>0</v>
      </c>
      <c r="L92" s="14">
        <v>0</v>
      </c>
      <c r="M92" s="14">
        <v>0</v>
      </c>
      <c r="N92" s="14">
        <v>0</v>
      </c>
      <c r="O92" s="14" t="s">
        <v>89</v>
      </c>
    </row>
    <row r="93" spans="1:15" ht="26.4" x14ac:dyDescent="0.25">
      <c r="A93" s="26">
        <v>11</v>
      </c>
      <c r="B93" s="14" t="s">
        <v>107</v>
      </c>
      <c r="C93" s="67" t="s">
        <v>108</v>
      </c>
      <c r="D93" s="14">
        <v>111</v>
      </c>
      <c r="E93" s="14" t="s">
        <v>21</v>
      </c>
      <c r="F93" s="48" t="s">
        <v>22</v>
      </c>
      <c r="G93" s="50" t="s">
        <v>306</v>
      </c>
      <c r="H93" s="69" t="s">
        <v>288</v>
      </c>
      <c r="I93" s="20">
        <v>11</v>
      </c>
      <c r="J93" s="14">
        <v>4800</v>
      </c>
      <c r="K93" s="14">
        <v>0</v>
      </c>
      <c r="L93" s="14">
        <v>0</v>
      </c>
      <c r="M93" s="14">
        <v>0</v>
      </c>
      <c r="N93" s="14">
        <v>0</v>
      </c>
      <c r="O93" s="14" t="s">
        <v>89</v>
      </c>
    </row>
    <row r="94" spans="1:15" ht="27.6" x14ac:dyDescent="0.25">
      <c r="A94" s="26">
        <v>12</v>
      </c>
      <c r="B94" s="14" t="s">
        <v>109</v>
      </c>
      <c r="C94" s="67" t="s">
        <v>97</v>
      </c>
      <c r="D94" s="14">
        <v>7</v>
      </c>
      <c r="E94" s="14" t="s">
        <v>21</v>
      </c>
      <c r="F94" s="48" t="s">
        <v>22</v>
      </c>
      <c r="G94" s="50" t="s">
        <v>307</v>
      </c>
      <c r="H94" s="69" t="s">
        <v>289</v>
      </c>
      <c r="I94" s="20">
        <v>5</v>
      </c>
      <c r="J94" s="14">
        <v>0</v>
      </c>
      <c r="K94" s="14">
        <v>2799.99</v>
      </c>
      <c r="L94" s="14">
        <v>4199.99</v>
      </c>
      <c r="M94" s="14">
        <v>0</v>
      </c>
      <c r="N94" s="14">
        <v>0</v>
      </c>
      <c r="O94" s="14" t="s">
        <v>81</v>
      </c>
    </row>
    <row r="95" spans="1:15" ht="27.6" x14ac:dyDescent="0.25">
      <c r="A95" s="26">
        <v>13</v>
      </c>
      <c r="B95" s="14" t="s">
        <v>111</v>
      </c>
      <c r="C95" s="67" t="s">
        <v>110</v>
      </c>
      <c r="D95" s="14">
        <v>42</v>
      </c>
      <c r="E95" s="14" t="s">
        <v>21</v>
      </c>
      <c r="F95" s="48" t="s">
        <v>22</v>
      </c>
      <c r="G95" s="50" t="s">
        <v>308</v>
      </c>
      <c r="H95" s="69" t="s">
        <v>290</v>
      </c>
      <c r="I95" s="20">
        <v>18</v>
      </c>
      <c r="J95" s="14">
        <v>0</v>
      </c>
      <c r="K95" s="14">
        <v>14400</v>
      </c>
      <c r="L95" s="14">
        <v>36401.67</v>
      </c>
      <c r="M95" s="14">
        <v>0</v>
      </c>
      <c r="N95" s="14">
        <v>0</v>
      </c>
      <c r="O95" s="14" t="s">
        <v>81</v>
      </c>
    </row>
    <row r="96" spans="1:15" ht="27.6" x14ac:dyDescent="0.25">
      <c r="A96" s="26">
        <v>14</v>
      </c>
      <c r="B96" s="67" t="s">
        <v>113</v>
      </c>
      <c r="C96" s="67" t="s">
        <v>110</v>
      </c>
      <c r="D96" s="14">
        <v>2</v>
      </c>
      <c r="E96" s="14" t="s">
        <v>21</v>
      </c>
      <c r="F96" s="48" t="s">
        <v>22</v>
      </c>
      <c r="G96" s="50" t="s">
        <v>309</v>
      </c>
      <c r="H96" s="69" t="s">
        <v>291</v>
      </c>
      <c r="I96" s="20">
        <v>35</v>
      </c>
      <c r="J96" s="14">
        <v>0</v>
      </c>
      <c r="K96" s="14">
        <v>41066.660000000003</v>
      </c>
      <c r="L96" s="14">
        <v>106401.64</v>
      </c>
      <c r="M96" s="14">
        <v>0</v>
      </c>
      <c r="N96" s="14">
        <v>0</v>
      </c>
      <c r="O96" s="14" t="s">
        <v>81</v>
      </c>
    </row>
    <row r="97" spans="1:16" ht="27.6" x14ac:dyDescent="0.25">
      <c r="A97" s="26">
        <v>15</v>
      </c>
      <c r="B97" s="67" t="s">
        <v>114</v>
      </c>
      <c r="C97" s="67" t="s">
        <v>22</v>
      </c>
      <c r="D97" s="14"/>
      <c r="E97" s="14" t="s">
        <v>21</v>
      </c>
      <c r="F97" s="48" t="s">
        <v>22</v>
      </c>
      <c r="G97" s="50" t="s">
        <v>310</v>
      </c>
      <c r="H97" s="69" t="s">
        <v>292</v>
      </c>
      <c r="I97" s="20">
        <v>18</v>
      </c>
      <c r="J97" s="14">
        <v>0</v>
      </c>
      <c r="K97" s="14">
        <v>0</v>
      </c>
      <c r="L97" s="14">
        <v>0</v>
      </c>
      <c r="M97" s="39">
        <v>12030.65</v>
      </c>
      <c r="N97" s="14">
        <v>14999.99</v>
      </c>
      <c r="O97" s="14" t="s">
        <v>26</v>
      </c>
    </row>
    <row r="98" spans="1:16" ht="27.6" x14ac:dyDescent="0.25">
      <c r="A98" s="26">
        <v>16</v>
      </c>
      <c r="B98" s="67" t="s">
        <v>115</v>
      </c>
      <c r="C98" s="67" t="s">
        <v>110</v>
      </c>
      <c r="D98" s="14">
        <v>42</v>
      </c>
      <c r="E98" s="14" t="s">
        <v>21</v>
      </c>
      <c r="F98" s="48" t="s">
        <v>22</v>
      </c>
      <c r="G98" s="50" t="s">
        <v>311</v>
      </c>
      <c r="H98" s="69" t="s">
        <v>293</v>
      </c>
      <c r="I98" s="20">
        <v>14</v>
      </c>
      <c r="J98" s="14">
        <v>0</v>
      </c>
      <c r="K98" s="14">
        <v>1733.33</v>
      </c>
      <c r="L98" s="14">
        <v>4133.33</v>
      </c>
      <c r="M98" s="14">
        <v>0</v>
      </c>
      <c r="N98" s="14">
        <v>0</v>
      </c>
      <c r="O98" s="14" t="s">
        <v>81</v>
      </c>
    </row>
    <row r="99" spans="1:16" ht="27.6" x14ac:dyDescent="0.25">
      <c r="A99" s="26">
        <v>17</v>
      </c>
      <c r="B99" s="67" t="s">
        <v>116</v>
      </c>
      <c r="C99" s="67" t="s">
        <v>117</v>
      </c>
      <c r="D99" s="14">
        <v>29</v>
      </c>
      <c r="E99" s="14" t="s">
        <v>21</v>
      </c>
      <c r="F99" s="48" t="s">
        <v>22</v>
      </c>
      <c r="G99" s="50" t="s">
        <v>312</v>
      </c>
      <c r="H99" s="69" t="s">
        <v>294</v>
      </c>
      <c r="I99" s="20">
        <v>14</v>
      </c>
      <c r="J99" s="14">
        <v>0</v>
      </c>
      <c r="K99" s="14">
        <v>14899.99</v>
      </c>
      <c r="L99" s="14">
        <v>39133.33</v>
      </c>
      <c r="M99" s="14">
        <v>0</v>
      </c>
      <c r="N99" s="14">
        <v>0</v>
      </c>
      <c r="O99" s="14" t="s">
        <v>81</v>
      </c>
    </row>
    <row r="100" spans="1:16" ht="27.6" x14ac:dyDescent="0.25">
      <c r="A100" s="26">
        <v>18</v>
      </c>
      <c r="B100" s="67" t="s">
        <v>118</v>
      </c>
      <c r="C100" s="67" t="s">
        <v>318</v>
      </c>
      <c r="D100" s="14">
        <v>47</v>
      </c>
      <c r="E100" s="14" t="s">
        <v>21</v>
      </c>
      <c r="F100" s="48" t="s">
        <v>22</v>
      </c>
      <c r="G100" s="50" t="s">
        <v>313</v>
      </c>
      <c r="H100" s="69" t="s">
        <v>295</v>
      </c>
      <c r="I100" s="20">
        <v>4</v>
      </c>
      <c r="J100" s="14">
        <v>1800.02</v>
      </c>
      <c r="K100" s="14">
        <v>0</v>
      </c>
      <c r="L100" s="14">
        <v>0</v>
      </c>
      <c r="M100" s="14">
        <v>0</v>
      </c>
      <c r="N100" s="14">
        <v>0</v>
      </c>
      <c r="O100" s="14" t="s">
        <v>112</v>
      </c>
    </row>
    <row r="101" spans="1:16" ht="27.6" x14ac:dyDescent="0.25">
      <c r="A101" s="26">
        <v>19</v>
      </c>
      <c r="B101" s="67" t="s">
        <v>119</v>
      </c>
      <c r="C101" s="67" t="s">
        <v>22</v>
      </c>
      <c r="D101" s="14"/>
      <c r="E101" s="14" t="s">
        <v>21</v>
      </c>
      <c r="F101" s="48" t="s">
        <v>22</v>
      </c>
      <c r="G101" s="50" t="s">
        <v>314</v>
      </c>
      <c r="H101" s="69" t="s">
        <v>319</v>
      </c>
      <c r="I101" s="20">
        <v>11</v>
      </c>
      <c r="J101" s="14">
        <v>450</v>
      </c>
      <c r="K101" s="14">
        <v>0</v>
      </c>
      <c r="L101" s="14">
        <v>0</v>
      </c>
      <c r="M101" s="14">
        <v>0</v>
      </c>
      <c r="N101" s="14">
        <v>0</v>
      </c>
      <c r="O101" s="14" t="s">
        <v>89</v>
      </c>
    </row>
    <row r="102" spans="1:16" ht="26.4" x14ac:dyDescent="0.25">
      <c r="A102" s="26">
        <v>20</v>
      </c>
      <c r="B102" s="14" t="s">
        <v>120</v>
      </c>
      <c r="C102" s="14" t="s">
        <v>72</v>
      </c>
      <c r="D102" s="14">
        <v>43</v>
      </c>
      <c r="E102" s="14" t="s">
        <v>21</v>
      </c>
      <c r="F102" s="14" t="s">
        <v>22</v>
      </c>
      <c r="G102" s="50" t="s">
        <v>315</v>
      </c>
      <c r="H102" s="61">
        <v>14980389</v>
      </c>
      <c r="I102" s="20">
        <v>14</v>
      </c>
      <c r="J102" s="14">
        <v>499.98</v>
      </c>
      <c r="K102" s="14">
        <v>0</v>
      </c>
      <c r="L102" s="14">
        <v>0</v>
      </c>
      <c r="M102" s="14">
        <v>0</v>
      </c>
      <c r="N102" s="14">
        <v>0</v>
      </c>
      <c r="O102" s="14" t="s">
        <v>89</v>
      </c>
    </row>
    <row r="103" spans="1:16" ht="41.4" x14ac:dyDescent="0.25">
      <c r="A103" s="26">
        <v>21</v>
      </c>
      <c r="B103" s="67" t="s">
        <v>332</v>
      </c>
      <c r="C103" s="67" t="s">
        <v>110</v>
      </c>
      <c r="D103" s="14">
        <v>19</v>
      </c>
      <c r="E103" s="14" t="s">
        <v>21</v>
      </c>
      <c r="F103" s="14" t="s">
        <v>22</v>
      </c>
      <c r="G103" s="50" t="s">
        <v>336</v>
      </c>
      <c r="H103" s="61" t="s">
        <v>339</v>
      </c>
      <c r="I103" s="64">
        <v>14</v>
      </c>
      <c r="J103" s="14">
        <v>0</v>
      </c>
      <c r="K103" s="14">
        <v>26799.99</v>
      </c>
      <c r="L103" s="14">
        <v>56916</v>
      </c>
      <c r="M103" s="14">
        <v>0</v>
      </c>
      <c r="N103" s="14">
        <v>0</v>
      </c>
      <c r="O103" s="14" t="s">
        <v>81</v>
      </c>
    </row>
    <row r="104" spans="1:16" ht="27.6" x14ac:dyDescent="0.25">
      <c r="A104" s="26">
        <v>22</v>
      </c>
      <c r="B104" s="67" t="s">
        <v>333</v>
      </c>
      <c r="C104" s="67" t="s">
        <v>334</v>
      </c>
      <c r="D104" s="14">
        <v>19</v>
      </c>
      <c r="E104" s="14" t="s">
        <v>21</v>
      </c>
      <c r="F104" s="14" t="s">
        <v>22</v>
      </c>
      <c r="G104" s="50" t="s">
        <v>337</v>
      </c>
      <c r="H104" s="61" t="s">
        <v>340</v>
      </c>
      <c r="I104" s="64">
        <v>22</v>
      </c>
      <c r="J104" s="14">
        <v>0</v>
      </c>
      <c r="K104" s="14">
        <v>53599.99</v>
      </c>
      <c r="L104" s="14">
        <v>113832</v>
      </c>
      <c r="M104" s="14">
        <v>0</v>
      </c>
      <c r="N104" s="14">
        <v>0</v>
      </c>
      <c r="O104" s="14" t="s">
        <v>81</v>
      </c>
    </row>
    <row r="105" spans="1:16" ht="27.6" x14ac:dyDescent="0.25">
      <c r="A105" s="26">
        <v>23</v>
      </c>
      <c r="B105" s="67" t="s">
        <v>335</v>
      </c>
      <c r="C105" s="67" t="s">
        <v>110</v>
      </c>
      <c r="D105" s="14">
        <v>19</v>
      </c>
      <c r="E105" s="14" t="s">
        <v>21</v>
      </c>
      <c r="F105" s="14" t="s">
        <v>22</v>
      </c>
      <c r="G105" s="70" t="s">
        <v>338</v>
      </c>
      <c r="H105" s="61" t="s">
        <v>341</v>
      </c>
      <c r="I105" s="64">
        <v>18</v>
      </c>
      <c r="J105" s="14">
        <v>0</v>
      </c>
      <c r="K105" s="14">
        <v>8933.35</v>
      </c>
      <c r="L105" s="14">
        <v>18972</v>
      </c>
      <c r="M105" s="14">
        <v>0</v>
      </c>
      <c r="N105" s="14">
        <v>0</v>
      </c>
      <c r="O105" s="14" t="s">
        <v>81</v>
      </c>
    </row>
    <row r="106" spans="1:16" ht="27.6" x14ac:dyDescent="0.25">
      <c r="A106" s="26">
        <v>24</v>
      </c>
      <c r="B106" s="67" t="s">
        <v>121</v>
      </c>
      <c r="C106" s="14" t="s">
        <v>108</v>
      </c>
      <c r="D106" s="14">
        <v>21</v>
      </c>
      <c r="E106" s="14" t="s">
        <v>21</v>
      </c>
      <c r="F106" s="14" t="s">
        <v>22</v>
      </c>
      <c r="G106" s="70" t="s">
        <v>326</v>
      </c>
      <c r="H106" s="61" t="s">
        <v>327</v>
      </c>
      <c r="I106" s="20">
        <v>22</v>
      </c>
      <c r="J106" s="14">
        <v>0</v>
      </c>
      <c r="K106" s="14">
        <v>6399.98</v>
      </c>
      <c r="L106" s="14">
        <v>11199.98</v>
      </c>
      <c r="M106" s="14">
        <v>0</v>
      </c>
      <c r="N106" s="14">
        <v>0</v>
      </c>
      <c r="O106" s="14" t="s">
        <v>81</v>
      </c>
    </row>
    <row r="107" spans="1:16" ht="27.6" x14ac:dyDescent="0.25">
      <c r="A107" s="26">
        <v>25</v>
      </c>
      <c r="B107" s="67" t="s">
        <v>122</v>
      </c>
      <c r="C107" s="14" t="s">
        <v>123</v>
      </c>
      <c r="D107" s="14">
        <v>78</v>
      </c>
      <c r="E107" s="14" t="s">
        <v>21</v>
      </c>
      <c r="F107" s="14" t="s">
        <v>22</v>
      </c>
      <c r="G107" s="70" t="s">
        <v>320</v>
      </c>
      <c r="H107" s="61" t="s">
        <v>321</v>
      </c>
      <c r="I107" s="20">
        <v>35</v>
      </c>
      <c r="J107" s="14">
        <v>0</v>
      </c>
      <c r="K107" s="14">
        <v>15133.32</v>
      </c>
      <c r="L107" s="14">
        <v>20633.330000000002</v>
      </c>
      <c r="M107" s="14">
        <v>0</v>
      </c>
      <c r="N107" s="14">
        <v>0</v>
      </c>
      <c r="O107" s="14" t="s">
        <v>81</v>
      </c>
    </row>
    <row r="108" spans="1:16" ht="27.6" x14ac:dyDescent="0.25">
      <c r="A108" s="26">
        <v>26</v>
      </c>
      <c r="B108" s="67" t="s">
        <v>124</v>
      </c>
      <c r="C108" s="67" t="s">
        <v>88</v>
      </c>
      <c r="D108" s="14">
        <v>3</v>
      </c>
      <c r="E108" s="14" t="s">
        <v>21</v>
      </c>
      <c r="F108" s="14" t="s">
        <v>22</v>
      </c>
      <c r="G108" s="70" t="s">
        <v>324</v>
      </c>
      <c r="H108" s="61" t="s">
        <v>325</v>
      </c>
      <c r="I108" s="20">
        <v>20</v>
      </c>
      <c r="J108" s="14">
        <v>0</v>
      </c>
      <c r="K108" s="14">
        <v>6866.66</v>
      </c>
      <c r="L108" s="14">
        <v>9866.66</v>
      </c>
      <c r="M108" s="14">
        <v>0</v>
      </c>
      <c r="N108" s="14">
        <v>0</v>
      </c>
      <c r="O108" s="14" t="s">
        <v>81</v>
      </c>
    </row>
    <row r="109" spans="1:16" ht="41.4" x14ac:dyDescent="0.25">
      <c r="A109" s="26">
        <v>28</v>
      </c>
      <c r="B109" s="67" t="s">
        <v>322</v>
      </c>
      <c r="C109" s="14" t="s">
        <v>91</v>
      </c>
      <c r="D109" s="14">
        <v>116</v>
      </c>
      <c r="E109" s="14" t="s">
        <v>21</v>
      </c>
      <c r="F109" s="14" t="s">
        <v>22</v>
      </c>
      <c r="G109" s="70" t="s">
        <v>323</v>
      </c>
      <c r="H109" s="61">
        <v>71502971</v>
      </c>
      <c r="I109" s="20">
        <v>11</v>
      </c>
      <c r="J109" s="14">
        <v>0</v>
      </c>
      <c r="K109" s="14">
        <v>25999.99</v>
      </c>
      <c r="L109" s="14">
        <v>37666.660000000003</v>
      </c>
      <c r="M109" s="14">
        <v>0</v>
      </c>
      <c r="N109" s="14">
        <v>0</v>
      </c>
      <c r="O109" s="14" t="s">
        <v>81</v>
      </c>
    </row>
    <row r="110" spans="1:16" ht="27.6" x14ac:dyDescent="0.25">
      <c r="A110" s="26">
        <v>29</v>
      </c>
      <c r="B110" s="67" t="s">
        <v>328</v>
      </c>
      <c r="C110" s="14" t="s">
        <v>44</v>
      </c>
      <c r="D110" s="14">
        <v>22</v>
      </c>
      <c r="E110" s="14" t="s">
        <v>21</v>
      </c>
      <c r="F110" s="14" t="s">
        <v>22</v>
      </c>
      <c r="G110" s="70" t="s">
        <v>329</v>
      </c>
      <c r="H110" s="61" t="s">
        <v>331</v>
      </c>
      <c r="I110" s="20">
        <v>20</v>
      </c>
      <c r="J110" s="14">
        <v>0</v>
      </c>
      <c r="K110" s="14">
        <v>11766.65</v>
      </c>
      <c r="L110" s="14">
        <v>15133.32</v>
      </c>
      <c r="M110" s="14">
        <v>0</v>
      </c>
      <c r="N110" s="14">
        <v>0</v>
      </c>
      <c r="O110" s="14" t="s">
        <v>81</v>
      </c>
    </row>
    <row r="111" spans="1:16" ht="27.6" x14ac:dyDescent="0.25">
      <c r="A111" s="26">
        <v>30</v>
      </c>
      <c r="B111" s="67" t="s">
        <v>328</v>
      </c>
      <c r="C111" s="14" t="s">
        <v>44</v>
      </c>
      <c r="D111" s="14">
        <v>22</v>
      </c>
      <c r="E111" s="14" t="s">
        <v>21</v>
      </c>
      <c r="F111" s="14" t="s">
        <v>22</v>
      </c>
      <c r="G111" s="70" t="s">
        <v>326</v>
      </c>
      <c r="H111" s="61" t="s">
        <v>330</v>
      </c>
      <c r="I111" s="20">
        <v>5</v>
      </c>
      <c r="J111" s="14">
        <v>1599.98</v>
      </c>
      <c r="K111" s="14">
        <v>0</v>
      </c>
      <c r="L111" s="14">
        <v>0</v>
      </c>
      <c r="M111" s="14">
        <v>0</v>
      </c>
      <c r="N111" s="14">
        <v>0</v>
      </c>
      <c r="O111" s="14" t="s">
        <v>112</v>
      </c>
    </row>
    <row r="112" spans="1:16" x14ac:dyDescent="0.25">
      <c r="A112" s="15"/>
      <c r="B112" s="15"/>
      <c r="C112" s="15"/>
      <c r="D112" s="15"/>
      <c r="E112" s="15"/>
      <c r="F112" s="15"/>
      <c r="G112" s="15"/>
      <c r="H112" s="62" t="s">
        <v>146</v>
      </c>
      <c r="I112" s="71">
        <f t="shared" ref="I112:N112" si="0">SUM(I83:I111)</f>
        <v>485</v>
      </c>
      <c r="J112" s="39">
        <f t="shared" si="0"/>
        <v>25146.59</v>
      </c>
      <c r="K112" s="39">
        <f t="shared" si="0"/>
        <v>233013.21000000002</v>
      </c>
      <c r="L112" s="39">
        <f t="shared" si="0"/>
        <v>476489.89999999997</v>
      </c>
      <c r="M112" s="39">
        <f t="shared" si="0"/>
        <v>44763.96</v>
      </c>
      <c r="N112" s="39">
        <f t="shared" si="0"/>
        <v>63799.98</v>
      </c>
      <c r="O112" s="31">
        <f>J112+K112+L112+M112+N112</f>
        <v>843213.6399999999</v>
      </c>
      <c r="P112" s="32"/>
    </row>
    <row r="113" spans="1:15" x14ac:dyDescent="0.25">
      <c r="A113" s="15"/>
      <c r="B113" s="15"/>
      <c r="C113" s="15"/>
      <c r="D113" s="15"/>
      <c r="E113" s="15"/>
      <c r="F113" s="15"/>
      <c r="G113" s="15"/>
      <c r="H113" s="59"/>
      <c r="I113" s="21"/>
      <c r="J113" s="15"/>
      <c r="K113" s="15"/>
      <c r="L113" s="15"/>
      <c r="M113" s="15"/>
      <c r="N113" s="15"/>
      <c r="O113" s="15"/>
    </row>
    <row r="114" spans="1:15" x14ac:dyDescent="0.25">
      <c r="A114" s="97" t="s">
        <v>358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13"/>
      <c r="L114" s="13"/>
      <c r="M114" s="13"/>
      <c r="N114" s="13"/>
      <c r="O114" s="15"/>
    </row>
    <row r="115" spans="1:15" x14ac:dyDescent="0.25">
      <c r="A115" s="13" t="s">
        <v>76</v>
      </c>
      <c r="B115" s="13"/>
      <c r="C115" s="13"/>
      <c r="D115" s="13"/>
      <c r="E115" s="13"/>
      <c r="F115" s="13"/>
      <c r="G115" s="13"/>
      <c r="H115" s="60"/>
      <c r="J115" s="13"/>
      <c r="K115" s="13"/>
      <c r="L115" s="13"/>
      <c r="M115" s="13"/>
      <c r="N115" s="27"/>
      <c r="O115" s="77"/>
    </row>
    <row r="116" spans="1:15" x14ac:dyDescent="0.25">
      <c r="A116" s="13"/>
      <c r="B116" s="13" t="s">
        <v>156</v>
      </c>
      <c r="C116" s="41">
        <f>J83+J84+J86+J87+J90+J91+J92+J93+J101+J102</f>
        <v>21746.59</v>
      </c>
      <c r="D116" s="13" t="s">
        <v>157</v>
      </c>
      <c r="E116" s="13"/>
      <c r="F116" s="13"/>
      <c r="G116" s="13"/>
      <c r="H116" s="60"/>
      <c r="J116" s="13"/>
      <c r="K116" s="13"/>
      <c r="L116" s="13"/>
      <c r="M116" s="13"/>
      <c r="N116" s="27"/>
      <c r="O116" s="78"/>
    </row>
    <row r="117" spans="1:15" x14ac:dyDescent="0.25">
      <c r="A117" s="13"/>
      <c r="B117" s="13" t="s">
        <v>158</v>
      </c>
      <c r="C117" s="41">
        <f>K112</f>
        <v>233013.21000000002</v>
      </c>
      <c r="D117" s="13" t="s">
        <v>157</v>
      </c>
      <c r="E117" s="13"/>
      <c r="F117" s="13"/>
      <c r="G117" s="13"/>
      <c r="H117" s="60"/>
      <c r="J117" s="13"/>
      <c r="K117" s="13"/>
      <c r="L117" s="13"/>
      <c r="M117" s="13"/>
      <c r="N117" s="27"/>
      <c r="O117" s="78"/>
    </row>
    <row r="118" spans="1:15" x14ac:dyDescent="0.25">
      <c r="A118" s="13"/>
      <c r="B118" s="13" t="s">
        <v>159</v>
      </c>
      <c r="C118" s="41">
        <f>L112</f>
        <v>476489.89999999997</v>
      </c>
      <c r="D118" s="13" t="s">
        <v>157</v>
      </c>
      <c r="E118" s="13"/>
      <c r="F118" s="13"/>
      <c r="G118" s="13"/>
      <c r="H118" s="60"/>
      <c r="J118" s="13"/>
      <c r="K118" s="13"/>
      <c r="L118" s="13"/>
      <c r="M118" s="13"/>
      <c r="N118" s="27"/>
      <c r="O118" s="78"/>
    </row>
    <row r="119" spans="1:15" x14ac:dyDescent="0.25">
      <c r="A119" s="13"/>
      <c r="B119" s="13" t="s">
        <v>160</v>
      </c>
      <c r="C119" s="41">
        <f>M97</f>
        <v>12030.65</v>
      </c>
      <c r="D119" s="13" t="s">
        <v>157</v>
      </c>
      <c r="E119" s="13"/>
      <c r="F119" s="13"/>
      <c r="G119" s="13"/>
      <c r="H119" s="60"/>
      <c r="J119" s="13"/>
      <c r="K119" s="5"/>
      <c r="L119" s="13"/>
      <c r="M119" s="13"/>
      <c r="N119" s="27"/>
      <c r="O119" s="78"/>
    </row>
    <row r="120" spans="1:15" x14ac:dyDescent="0.25">
      <c r="A120" s="13"/>
      <c r="B120" s="13" t="s">
        <v>161</v>
      </c>
      <c r="C120" s="41">
        <f>N97</f>
        <v>14999.99</v>
      </c>
      <c r="D120" s="13" t="s">
        <v>157</v>
      </c>
      <c r="E120" s="13"/>
      <c r="F120" s="13"/>
      <c r="G120" s="13"/>
      <c r="H120" s="60"/>
      <c r="J120" s="13"/>
      <c r="K120" s="13"/>
      <c r="L120" s="13"/>
      <c r="M120" s="13"/>
      <c r="N120" s="27"/>
      <c r="O120" s="78"/>
    </row>
    <row r="121" spans="1:15" x14ac:dyDescent="0.25">
      <c r="A121" s="13"/>
      <c r="B121" s="13" t="s">
        <v>162</v>
      </c>
      <c r="C121" s="41">
        <f>M85+M89</f>
        <v>32733.31</v>
      </c>
      <c r="D121" s="13" t="s">
        <v>157</v>
      </c>
      <c r="E121" s="13"/>
      <c r="F121" s="13"/>
      <c r="G121" s="13"/>
      <c r="H121" s="60"/>
      <c r="J121" s="13"/>
      <c r="K121" s="13"/>
      <c r="L121" s="13"/>
      <c r="M121" s="13"/>
      <c r="N121" s="27"/>
      <c r="O121" s="78"/>
    </row>
    <row r="122" spans="1:15" x14ac:dyDescent="0.25">
      <c r="A122" s="13"/>
      <c r="B122" s="13" t="s">
        <v>163</v>
      </c>
      <c r="C122" s="41">
        <f>N85+N89</f>
        <v>48799.990000000005</v>
      </c>
      <c r="D122" s="13" t="s">
        <v>157</v>
      </c>
      <c r="E122" s="13"/>
      <c r="F122" s="13"/>
      <c r="G122" s="13"/>
      <c r="H122" s="60"/>
      <c r="J122" s="13"/>
      <c r="K122" s="13"/>
      <c r="L122" s="13"/>
      <c r="M122" s="13"/>
      <c r="N122" s="27"/>
      <c r="O122" s="78"/>
    </row>
    <row r="123" spans="1:15" x14ac:dyDescent="0.25">
      <c r="A123" s="13" t="s">
        <v>125</v>
      </c>
      <c r="B123" s="13"/>
      <c r="D123" s="13"/>
      <c r="E123" s="80">
        <f>C116+C117+C119+C118+C120+C121+C122+C124</f>
        <v>843213.64</v>
      </c>
      <c r="F123" s="13"/>
      <c r="G123" s="13"/>
      <c r="H123" s="60"/>
      <c r="J123" s="13"/>
      <c r="K123" s="13"/>
      <c r="L123" s="13"/>
      <c r="M123" s="13"/>
      <c r="N123" s="27"/>
      <c r="O123" s="78"/>
    </row>
    <row r="124" spans="1:15" x14ac:dyDescent="0.25">
      <c r="A124" s="13"/>
      <c r="B124" s="13" t="s">
        <v>164</v>
      </c>
      <c r="C124" s="41">
        <f>J100+J111</f>
        <v>3400</v>
      </c>
      <c r="D124" s="13" t="s">
        <v>157</v>
      </c>
      <c r="E124" s="13"/>
      <c r="F124" s="13"/>
      <c r="G124" s="13"/>
      <c r="H124" s="60"/>
      <c r="J124" s="13"/>
      <c r="K124" s="33"/>
      <c r="L124" s="13"/>
      <c r="M124" s="13"/>
      <c r="N124" s="40"/>
      <c r="O124" s="79"/>
    </row>
    <row r="125" spans="1:15" x14ac:dyDescent="0.25">
      <c r="A125" s="13" t="s">
        <v>126</v>
      </c>
      <c r="B125" s="13"/>
      <c r="C125" s="13"/>
      <c r="D125" s="13"/>
      <c r="E125" s="13"/>
      <c r="F125" s="13"/>
      <c r="G125" s="13"/>
      <c r="H125" s="60"/>
      <c r="J125" s="13"/>
      <c r="K125" s="13"/>
      <c r="L125" s="13"/>
      <c r="M125" s="13"/>
      <c r="N125" s="13"/>
      <c r="O125" s="13"/>
    </row>
    <row r="126" spans="1:15" ht="45" customHeight="1" x14ac:dyDescent="0.25">
      <c r="A126" s="87" t="s">
        <v>3</v>
      </c>
      <c r="B126" s="87" t="s">
        <v>4</v>
      </c>
      <c r="C126" s="87" t="s">
        <v>127</v>
      </c>
      <c r="D126" s="87" t="s">
        <v>6</v>
      </c>
      <c r="E126" s="87" t="s">
        <v>7</v>
      </c>
      <c r="F126" s="87" t="s">
        <v>8</v>
      </c>
      <c r="G126" s="87" t="s">
        <v>172</v>
      </c>
      <c r="H126" s="108" t="s">
        <v>9</v>
      </c>
      <c r="I126" s="87" t="s">
        <v>10</v>
      </c>
      <c r="J126" s="90" t="s">
        <v>145</v>
      </c>
      <c r="K126" s="91"/>
      <c r="L126" s="91"/>
      <c r="M126" s="91"/>
      <c r="N126" s="92"/>
      <c r="O126" s="87" t="s">
        <v>86</v>
      </c>
    </row>
    <row r="127" spans="1:15" ht="45" customHeight="1" x14ac:dyDescent="0.25">
      <c r="A127" s="89"/>
      <c r="B127" s="89"/>
      <c r="C127" s="89"/>
      <c r="D127" s="89"/>
      <c r="E127" s="89"/>
      <c r="F127" s="89"/>
      <c r="G127" s="89"/>
      <c r="H127" s="110"/>
      <c r="I127" s="89"/>
      <c r="J127" s="87" t="s">
        <v>128</v>
      </c>
      <c r="K127" s="11" t="s">
        <v>129</v>
      </c>
      <c r="L127" s="87" t="s">
        <v>130</v>
      </c>
      <c r="M127" s="87" t="s">
        <v>129</v>
      </c>
      <c r="N127" s="87" t="s">
        <v>130</v>
      </c>
      <c r="O127" s="89"/>
    </row>
    <row r="128" spans="1:15" x14ac:dyDescent="0.25">
      <c r="A128" s="89"/>
      <c r="B128" s="89"/>
      <c r="C128" s="89"/>
      <c r="D128" s="89"/>
      <c r="E128" s="89"/>
      <c r="F128" s="89"/>
      <c r="G128" s="89"/>
      <c r="H128" s="110"/>
      <c r="I128" s="89"/>
      <c r="J128" s="89"/>
      <c r="K128" s="12"/>
      <c r="L128" s="88"/>
      <c r="M128" s="88"/>
      <c r="N128" s="88"/>
      <c r="O128" s="89"/>
    </row>
    <row r="129" spans="1:16" x14ac:dyDescent="0.25">
      <c r="A129" s="89"/>
      <c r="B129" s="89"/>
      <c r="C129" s="89"/>
      <c r="D129" s="89"/>
      <c r="E129" s="89"/>
      <c r="F129" s="89"/>
      <c r="G129" s="89"/>
      <c r="H129" s="110"/>
      <c r="I129" s="88"/>
      <c r="J129" s="88"/>
      <c r="K129" s="17" t="s">
        <v>81</v>
      </c>
      <c r="L129" s="17" t="s">
        <v>81</v>
      </c>
      <c r="M129" s="17" t="s">
        <v>23</v>
      </c>
      <c r="N129" s="17" t="s">
        <v>23</v>
      </c>
      <c r="O129" s="89"/>
    </row>
    <row r="130" spans="1:16" x14ac:dyDescent="0.25">
      <c r="A130" s="88"/>
      <c r="B130" s="88"/>
      <c r="C130" s="88"/>
      <c r="D130" s="88"/>
      <c r="E130" s="88"/>
      <c r="F130" s="88"/>
      <c r="G130" s="89"/>
      <c r="H130" s="109"/>
      <c r="I130" s="23" t="s">
        <v>15</v>
      </c>
      <c r="J130" s="17"/>
      <c r="K130" s="17" t="s">
        <v>16</v>
      </c>
      <c r="L130" s="17" t="s">
        <v>16</v>
      </c>
      <c r="M130" s="17" t="s">
        <v>16</v>
      </c>
      <c r="N130" s="17" t="s">
        <v>16</v>
      </c>
      <c r="O130" s="88"/>
    </row>
    <row r="131" spans="1:16" ht="27.6" x14ac:dyDescent="0.25">
      <c r="A131" s="14" t="s">
        <v>17</v>
      </c>
      <c r="B131" s="14" t="s">
        <v>131</v>
      </c>
      <c r="C131" s="67" t="s">
        <v>132</v>
      </c>
      <c r="D131" s="14">
        <v>19</v>
      </c>
      <c r="E131" s="14" t="s">
        <v>21</v>
      </c>
      <c r="F131" s="48" t="s">
        <v>22</v>
      </c>
      <c r="G131" s="66" t="s">
        <v>342</v>
      </c>
      <c r="H131" s="69" t="s">
        <v>348</v>
      </c>
      <c r="I131" s="64">
        <v>35</v>
      </c>
      <c r="J131" s="14">
        <v>0</v>
      </c>
      <c r="K131" s="14">
        <v>45600</v>
      </c>
      <c r="L131" s="14">
        <v>65533.34</v>
      </c>
      <c r="M131" s="14">
        <v>0</v>
      </c>
      <c r="N131" s="14">
        <v>0</v>
      </c>
      <c r="O131" s="14" t="s">
        <v>81</v>
      </c>
    </row>
    <row r="132" spans="1:16" ht="26.4" x14ac:dyDescent="0.25">
      <c r="A132" s="14" t="s">
        <v>24</v>
      </c>
      <c r="B132" s="14" t="s">
        <v>133</v>
      </c>
      <c r="C132" s="67" t="s">
        <v>134</v>
      </c>
      <c r="D132" s="14">
        <v>112</v>
      </c>
      <c r="E132" s="14" t="s">
        <v>21</v>
      </c>
      <c r="F132" s="48" t="s">
        <v>22</v>
      </c>
      <c r="G132" s="50" t="s">
        <v>343</v>
      </c>
      <c r="H132" s="69" t="s">
        <v>349</v>
      </c>
      <c r="I132" s="64">
        <v>14</v>
      </c>
      <c r="J132" s="14">
        <v>0</v>
      </c>
      <c r="K132" s="14">
        <v>0</v>
      </c>
      <c r="L132" s="14">
        <v>0</v>
      </c>
      <c r="M132" s="14">
        <v>63199.99</v>
      </c>
      <c r="N132" s="14">
        <v>43133.3</v>
      </c>
      <c r="O132" s="14" t="s">
        <v>23</v>
      </c>
    </row>
    <row r="133" spans="1:16" ht="30.6" customHeight="1" x14ac:dyDescent="0.25">
      <c r="A133" s="14" t="s">
        <v>27</v>
      </c>
      <c r="B133" s="14" t="s">
        <v>135</v>
      </c>
      <c r="C133" s="67" t="s">
        <v>93</v>
      </c>
      <c r="D133" s="14">
        <v>82</v>
      </c>
      <c r="E133" s="14" t="s">
        <v>21</v>
      </c>
      <c r="F133" s="48" t="s">
        <v>22</v>
      </c>
      <c r="G133" s="66" t="s">
        <v>344</v>
      </c>
      <c r="H133" s="69" t="s">
        <v>350</v>
      </c>
      <c r="I133" s="64">
        <v>20</v>
      </c>
      <c r="J133" s="14">
        <v>0</v>
      </c>
      <c r="K133" s="14">
        <v>18266.66</v>
      </c>
      <c r="L133" s="14">
        <v>40066.660000000003</v>
      </c>
      <c r="M133" s="14">
        <v>0</v>
      </c>
      <c r="N133" s="14">
        <v>0</v>
      </c>
      <c r="O133" s="14" t="s">
        <v>81</v>
      </c>
    </row>
    <row r="134" spans="1:16" ht="27.6" x14ac:dyDescent="0.25">
      <c r="A134" s="14" t="s">
        <v>28</v>
      </c>
      <c r="B134" s="14" t="s">
        <v>136</v>
      </c>
      <c r="C134" s="67" t="s">
        <v>137</v>
      </c>
      <c r="D134" s="14" t="s">
        <v>20</v>
      </c>
      <c r="E134" s="14" t="s">
        <v>21</v>
      </c>
      <c r="F134" s="48" t="s">
        <v>22</v>
      </c>
      <c r="G134" s="50" t="s">
        <v>345</v>
      </c>
      <c r="H134" s="69" t="s">
        <v>351</v>
      </c>
      <c r="I134" s="64">
        <v>35</v>
      </c>
      <c r="J134" s="14">
        <v>0</v>
      </c>
      <c r="K134" s="39">
        <v>18466.669999999998</v>
      </c>
      <c r="L134" s="14">
        <v>57699.98</v>
      </c>
      <c r="M134" s="14">
        <v>0</v>
      </c>
      <c r="N134" s="14">
        <v>0</v>
      </c>
      <c r="O134" s="14" t="s">
        <v>81</v>
      </c>
    </row>
    <row r="135" spans="1:16" ht="27.6" x14ac:dyDescent="0.25">
      <c r="A135" s="14" t="s">
        <v>29</v>
      </c>
      <c r="B135" s="14" t="s">
        <v>138</v>
      </c>
      <c r="C135" s="67" t="s">
        <v>139</v>
      </c>
      <c r="D135" s="14" t="s">
        <v>20</v>
      </c>
      <c r="E135" s="14" t="s">
        <v>21</v>
      </c>
      <c r="F135" s="48" t="s">
        <v>22</v>
      </c>
      <c r="G135" s="50" t="s">
        <v>346</v>
      </c>
      <c r="H135" s="69" t="s">
        <v>352</v>
      </c>
      <c r="I135" s="64">
        <v>22</v>
      </c>
      <c r="J135" s="14">
        <v>25666.66</v>
      </c>
      <c r="K135" s="14">
        <v>0</v>
      </c>
      <c r="L135" s="14">
        <v>0</v>
      </c>
      <c r="M135" s="14">
        <v>0</v>
      </c>
      <c r="N135" s="14">
        <v>0</v>
      </c>
      <c r="O135" s="14" t="s">
        <v>89</v>
      </c>
    </row>
    <row r="136" spans="1:16" ht="27.6" x14ac:dyDescent="0.25">
      <c r="A136" s="14" t="s">
        <v>30</v>
      </c>
      <c r="B136" s="14" t="s">
        <v>140</v>
      </c>
      <c r="C136" s="67" t="s">
        <v>141</v>
      </c>
      <c r="D136" s="14">
        <v>23</v>
      </c>
      <c r="E136" s="14" t="s">
        <v>21</v>
      </c>
      <c r="F136" s="48" t="s">
        <v>22</v>
      </c>
      <c r="G136" s="50" t="s">
        <v>347</v>
      </c>
      <c r="H136" s="69" t="s">
        <v>353</v>
      </c>
      <c r="I136" s="64">
        <v>18</v>
      </c>
      <c r="J136" s="14">
        <v>0</v>
      </c>
      <c r="K136" s="14">
        <v>0</v>
      </c>
      <c r="L136" s="14">
        <v>0</v>
      </c>
      <c r="M136" s="14">
        <v>79266.649999999994</v>
      </c>
      <c r="N136" s="14">
        <v>62266.64</v>
      </c>
      <c r="O136" s="14" t="s">
        <v>23</v>
      </c>
    </row>
    <row r="137" spans="1:16" ht="26.4" x14ac:dyDescent="0.25">
      <c r="A137" s="26">
        <v>7</v>
      </c>
      <c r="B137" s="14" t="s">
        <v>142</v>
      </c>
      <c r="C137" s="67" t="s">
        <v>19</v>
      </c>
      <c r="D137" s="14" t="s">
        <v>20</v>
      </c>
      <c r="E137" s="14" t="s">
        <v>21</v>
      </c>
      <c r="F137" s="48" t="s">
        <v>22</v>
      </c>
      <c r="G137" s="50" t="s">
        <v>355</v>
      </c>
      <c r="H137" s="69" t="s">
        <v>354</v>
      </c>
      <c r="I137" s="64">
        <v>14</v>
      </c>
      <c r="J137" s="14">
        <v>466.66</v>
      </c>
      <c r="K137" s="14">
        <v>0</v>
      </c>
      <c r="L137" s="14">
        <v>0</v>
      </c>
      <c r="M137" s="14">
        <v>0</v>
      </c>
      <c r="N137" s="14">
        <v>0</v>
      </c>
      <c r="O137" s="14" t="s">
        <v>89</v>
      </c>
      <c r="P137" s="32"/>
    </row>
    <row r="138" spans="1:16" x14ac:dyDescent="0.25">
      <c r="A138" s="13" t="s">
        <v>361</v>
      </c>
      <c r="B138" s="13"/>
      <c r="C138" s="13"/>
      <c r="D138" s="13"/>
      <c r="E138" s="13"/>
      <c r="F138" s="13"/>
      <c r="G138" s="13"/>
      <c r="H138" s="62" t="s">
        <v>146</v>
      </c>
      <c r="I138" s="36">
        <f t="shared" ref="I138" si="1">SUM(I131:I137)</f>
        <v>158</v>
      </c>
      <c r="J138" s="39">
        <f>SUM(J131:J137)</f>
        <v>26133.32</v>
      </c>
      <c r="K138" s="39">
        <f>SUM(K131:K137)</f>
        <v>82333.33</v>
      </c>
      <c r="L138" s="39">
        <f>SUM(L131:L137)</f>
        <v>163299.98000000001</v>
      </c>
      <c r="M138" s="51">
        <f>SUM(M131:M137)</f>
        <v>142466.63999999998</v>
      </c>
      <c r="N138" s="39">
        <f>SUM(N131:N137)</f>
        <v>105399.94</v>
      </c>
      <c r="O138" s="31">
        <f>J138+K138+L138+M138+N138</f>
        <v>519633.21</v>
      </c>
      <c r="P138" s="32"/>
    </row>
    <row r="139" spans="1:16" x14ac:dyDescent="0.25">
      <c r="A139" s="13" t="s">
        <v>76</v>
      </c>
      <c r="B139" s="13"/>
      <c r="C139" s="13"/>
      <c r="D139" s="13"/>
      <c r="E139" s="13"/>
      <c r="F139" s="13"/>
      <c r="G139" s="13"/>
      <c r="H139" s="60"/>
      <c r="J139" s="13"/>
      <c r="K139" s="13"/>
      <c r="L139" s="13"/>
      <c r="M139" s="13"/>
      <c r="N139" s="13"/>
      <c r="O139" s="13"/>
    </row>
    <row r="140" spans="1:16" x14ac:dyDescent="0.25">
      <c r="A140" s="13"/>
      <c r="B140" s="13" t="s">
        <v>165</v>
      </c>
      <c r="C140" s="13">
        <f>J135+J137</f>
        <v>26133.32</v>
      </c>
      <c r="D140" s="13" t="s">
        <v>157</v>
      </c>
      <c r="E140" s="13"/>
      <c r="F140" s="13"/>
      <c r="G140" s="13"/>
      <c r="H140" s="60"/>
      <c r="J140" s="93"/>
      <c r="K140" s="93"/>
      <c r="L140" s="93"/>
      <c r="M140" s="13"/>
      <c r="N140" s="13"/>
      <c r="O140" s="28"/>
      <c r="P140" s="32"/>
    </row>
    <row r="141" spans="1:16" ht="15.75" customHeight="1" x14ac:dyDescent="0.25">
      <c r="A141" s="13"/>
      <c r="B141" s="13" t="s">
        <v>158</v>
      </c>
      <c r="C141" s="13">
        <f>K138</f>
        <v>82333.33</v>
      </c>
      <c r="D141" s="13" t="s">
        <v>157</v>
      </c>
      <c r="E141" s="13"/>
      <c r="F141" s="13"/>
      <c r="G141" s="13"/>
      <c r="H141" s="60"/>
      <c r="J141" s="85" t="s">
        <v>359</v>
      </c>
      <c r="K141" s="86"/>
      <c r="L141" s="86"/>
      <c r="M141" s="13"/>
      <c r="N141" s="13"/>
      <c r="O141" s="28"/>
      <c r="P141" s="32"/>
    </row>
    <row r="142" spans="1:16" x14ac:dyDescent="0.25">
      <c r="A142" s="13"/>
      <c r="B142" s="13" t="s">
        <v>166</v>
      </c>
      <c r="C142" s="13">
        <f>L138</f>
        <v>163299.98000000001</v>
      </c>
      <c r="D142" s="13" t="s">
        <v>157</v>
      </c>
      <c r="E142" s="13"/>
      <c r="F142" s="13"/>
      <c r="G142" s="13"/>
      <c r="H142" s="60"/>
      <c r="J142" s="30" t="s">
        <v>148</v>
      </c>
      <c r="K142" s="14"/>
      <c r="L142" s="38"/>
      <c r="M142" s="13"/>
      <c r="N142" s="13"/>
      <c r="O142" s="28"/>
      <c r="P142" s="32"/>
    </row>
    <row r="143" spans="1:16" ht="15.6" x14ac:dyDescent="0.25">
      <c r="A143" s="13"/>
      <c r="B143" s="13" t="s">
        <v>162</v>
      </c>
      <c r="C143" s="13">
        <f>M138</f>
        <v>142466.63999999998</v>
      </c>
      <c r="D143" s="13" t="s">
        <v>157</v>
      </c>
      <c r="E143" s="13"/>
      <c r="F143" s="13"/>
      <c r="G143" s="13"/>
      <c r="H143" s="60"/>
      <c r="J143" s="31" t="s">
        <v>89</v>
      </c>
      <c r="K143" s="45">
        <f>C140+C116+C72</f>
        <v>69416.930000000008</v>
      </c>
      <c r="L143" s="38"/>
      <c r="M143" s="13"/>
      <c r="N143" s="13"/>
      <c r="O143" s="28"/>
      <c r="P143" s="32"/>
    </row>
    <row r="144" spans="1:16" ht="15.6" x14ac:dyDescent="0.25">
      <c r="A144" s="13"/>
      <c r="B144" s="13" t="s">
        <v>163</v>
      </c>
      <c r="C144" s="13">
        <f>N138</f>
        <v>105399.94</v>
      </c>
      <c r="D144" s="13" t="s">
        <v>157</v>
      </c>
      <c r="E144" s="13"/>
      <c r="F144" s="13"/>
      <c r="G144" s="42" t="s">
        <v>147</v>
      </c>
      <c r="H144" s="63"/>
      <c r="J144" s="31" t="s">
        <v>149</v>
      </c>
      <c r="K144" s="45">
        <f>C117+C141</f>
        <v>315346.54000000004</v>
      </c>
      <c r="L144" s="38"/>
      <c r="M144" s="13"/>
      <c r="N144" s="13"/>
      <c r="O144" s="28"/>
      <c r="P144" s="32"/>
    </row>
    <row r="145" spans="1:16" ht="15.6" x14ac:dyDescent="0.3">
      <c r="A145" s="13"/>
      <c r="B145" s="13"/>
      <c r="C145" s="81">
        <f>SUM(C140:C144)</f>
        <v>519633.21</v>
      </c>
      <c r="D145" s="13"/>
      <c r="E145" s="13"/>
      <c r="F145" s="13"/>
      <c r="G145" s="42">
        <v>378</v>
      </c>
      <c r="H145" s="63"/>
      <c r="J145" s="82" t="s">
        <v>150</v>
      </c>
      <c r="K145" s="46">
        <f>C142+C118</f>
        <v>639789.88</v>
      </c>
      <c r="L145" s="38"/>
      <c r="M145" s="13"/>
      <c r="N145" s="84"/>
      <c r="O145" s="34"/>
      <c r="P145" s="32"/>
    </row>
    <row r="146" spans="1:16" ht="15.6" x14ac:dyDescent="0.3">
      <c r="A146" s="13"/>
      <c r="B146" s="13"/>
      <c r="C146" s="13"/>
      <c r="D146" s="13"/>
      <c r="E146" s="13"/>
      <c r="F146" s="13"/>
      <c r="G146" s="42">
        <v>485</v>
      </c>
      <c r="H146" s="63"/>
      <c r="J146" s="82" t="s">
        <v>153</v>
      </c>
      <c r="K146" s="46">
        <f>C143+C121+C75</f>
        <v>313827.88999999996</v>
      </c>
      <c r="L146" s="38"/>
      <c r="M146" s="13"/>
      <c r="N146" s="13"/>
      <c r="O146" s="13"/>
    </row>
    <row r="147" spans="1:16" ht="15.6" x14ac:dyDescent="0.25">
      <c r="A147" s="13"/>
      <c r="B147" s="13"/>
      <c r="C147" s="13"/>
      <c r="D147" s="13"/>
      <c r="E147" s="13"/>
      <c r="F147" s="13"/>
      <c r="G147" s="42">
        <v>158</v>
      </c>
      <c r="H147" s="63"/>
      <c r="J147" s="31" t="s">
        <v>154</v>
      </c>
      <c r="K147" s="45">
        <f>C144+C122+C76</f>
        <v>362011.90999999992</v>
      </c>
      <c r="L147" s="38"/>
      <c r="M147" s="13"/>
      <c r="N147" s="13"/>
      <c r="O147" s="13"/>
    </row>
    <row r="148" spans="1:16" ht="17.399999999999999" x14ac:dyDescent="0.25">
      <c r="A148" s="13"/>
      <c r="B148" s="13"/>
      <c r="C148" s="13"/>
      <c r="D148" s="13"/>
      <c r="E148" s="13"/>
      <c r="F148" s="13"/>
      <c r="G148" s="37">
        <f>G145+G146+G147</f>
        <v>1021</v>
      </c>
      <c r="H148" s="63"/>
      <c r="J148" s="31" t="s">
        <v>112</v>
      </c>
      <c r="K148" s="45">
        <f>C124</f>
        <v>3400</v>
      </c>
      <c r="L148" s="38"/>
      <c r="M148" s="13"/>
      <c r="N148" s="13"/>
      <c r="O148" s="13"/>
    </row>
    <row r="149" spans="1:16" ht="15.6" x14ac:dyDescent="0.25">
      <c r="A149" s="13"/>
      <c r="B149" s="13"/>
      <c r="C149" s="13"/>
      <c r="D149" s="13"/>
      <c r="E149" s="13"/>
      <c r="F149" s="13"/>
      <c r="G149" s="13"/>
      <c r="H149" s="60"/>
      <c r="J149" s="31" t="s">
        <v>151</v>
      </c>
      <c r="K149" s="45">
        <f>C119+C73</f>
        <v>142241.33000000002</v>
      </c>
      <c r="L149" s="38"/>
      <c r="M149" s="13"/>
      <c r="N149" s="13"/>
      <c r="O149" s="13"/>
    </row>
    <row r="150" spans="1:16" ht="15.6" x14ac:dyDescent="0.25">
      <c r="A150" s="13"/>
      <c r="B150" s="13"/>
      <c r="C150" s="13"/>
      <c r="D150" s="13"/>
      <c r="E150" s="13"/>
      <c r="F150" s="13"/>
      <c r="G150" s="13"/>
      <c r="H150" s="60"/>
      <c r="J150" s="31" t="s">
        <v>152</v>
      </c>
      <c r="K150" s="45">
        <f>C120+C74</f>
        <v>184478.33</v>
      </c>
      <c r="L150" s="38"/>
      <c r="M150" s="13"/>
      <c r="N150" s="13"/>
      <c r="O150" s="13"/>
    </row>
    <row r="151" spans="1:16" x14ac:dyDescent="0.25">
      <c r="A151" s="13"/>
      <c r="B151" s="13"/>
      <c r="C151" s="13"/>
      <c r="D151" s="13"/>
      <c r="E151" s="13"/>
      <c r="F151" s="13"/>
      <c r="G151" s="13"/>
      <c r="H151" s="60"/>
      <c r="J151" s="29" t="s">
        <v>155</v>
      </c>
      <c r="K151" s="83">
        <f>SUM(K143:K150)</f>
        <v>2030512.81</v>
      </c>
      <c r="L151" s="47"/>
      <c r="M151" s="13"/>
      <c r="N151" s="13"/>
      <c r="O151" s="13"/>
    </row>
    <row r="152" spans="1:16" x14ac:dyDescent="0.25">
      <c r="A152" s="13"/>
      <c r="B152" s="13"/>
      <c r="C152" s="13"/>
      <c r="D152" s="13"/>
      <c r="E152" s="13"/>
      <c r="F152" s="13"/>
      <c r="G152" s="13"/>
      <c r="H152" s="60"/>
      <c r="J152" s="13"/>
      <c r="K152" s="13"/>
      <c r="L152" s="13"/>
      <c r="M152" s="13"/>
      <c r="N152" s="13"/>
      <c r="O152" s="13"/>
    </row>
    <row r="153" spans="1:16" x14ac:dyDescent="0.25">
      <c r="A153" s="13"/>
      <c r="B153" s="13"/>
      <c r="C153" s="13"/>
      <c r="D153" s="13"/>
      <c r="E153" s="13"/>
      <c r="F153" s="13"/>
      <c r="G153" s="13"/>
      <c r="H153" s="60"/>
      <c r="J153" s="13"/>
      <c r="K153" s="13"/>
      <c r="L153" s="13"/>
      <c r="M153" s="13"/>
      <c r="N153" s="13"/>
      <c r="O153" s="13"/>
    </row>
    <row r="154" spans="1:16" x14ac:dyDescent="0.25">
      <c r="A154" s="13"/>
      <c r="B154" s="13"/>
      <c r="C154" s="13"/>
      <c r="D154" s="13"/>
      <c r="E154" s="13"/>
      <c r="F154" s="13"/>
      <c r="G154" s="13"/>
      <c r="H154" s="60"/>
      <c r="J154" s="13"/>
      <c r="K154" s="13"/>
      <c r="L154" s="13"/>
      <c r="M154" s="13"/>
      <c r="N154" s="13"/>
      <c r="O154" s="13"/>
    </row>
    <row r="155" spans="1:16" x14ac:dyDescent="0.25">
      <c r="A155" s="13"/>
      <c r="B155" s="13"/>
      <c r="C155" s="13"/>
      <c r="D155" s="13"/>
      <c r="E155" s="13"/>
      <c r="F155" s="13"/>
      <c r="G155" s="13"/>
      <c r="H155" s="60"/>
      <c r="J155" s="13"/>
      <c r="K155" s="13"/>
      <c r="L155" s="13"/>
      <c r="M155" s="13"/>
      <c r="N155" s="13"/>
      <c r="O155" s="13"/>
    </row>
    <row r="156" spans="1:16" x14ac:dyDescent="0.25">
      <c r="A156" s="13"/>
      <c r="B156" s="13"/>
      <c r="C156" s="13"/>
      <c r="D156" s="13"/>
      <c r="E156" s="13"/>
      <c r="F156" s="13"/>
      <c r="G156" s="13"/>
      <c r="H156" s="60"/>
      <c r="J156" s="13"/>
      <c r="K156" s="13"/>
      <c r="L156" s="13"/>
      <c r="M156" s="13"/>
      <c r="N156" s="13"/>
      <c r="O156" s="13"/>
    </row>
    <row r="157" spans="1:16" x14ac:dyDescent="0.25">
      <c r="A157" s="13"/>
      <c r="B157" s="13"/>
      <c r="C157" s="13"/>
      <c r="D157" s="13"/>
      <c r="E157" s="13"/>
      <c r="F157" s="13"/>
      <c r="G157" s="13"/>
      <c r="H157" s="60"/>
      <c r="J157" s="13"/>
      <c r="K157" s="13"/>
      <c r="L157" s="13"/>
      <c r="M157" s="13"/>
      <c r="N157" s="13"/>
      <c r="O157" s="13"/>
    </row>
    <row r="158" spans="1:16" x14ac:dyDescent="0.25">
      <c r="A158" s="13"/>
      <c r="B158" s="13"/>
      <c r="C158" s="13"/>
      <c r="D158" s="13"/>
      <c r="E158" s="13"/>
      <c r="F158" s="13"/>
      <c r="G158" s="13"/>
      <c r="H158" s="60"/>
      <c r="J158" s="13"/>
      <c r="K158" s="13"/>
      <c r="L158" s="13"/>
      <c r="M158" s="13"/>
      <c r="N158" s="13"/>
      <c r="O158" s="13"/>
    </row>
    <row r="159" spans="1:16" x14ac:dyDescent="0.25">
      <c r="A159" s="13"/>
      <c r="B159" s="13"/>
      <c r="C159" s="13"/>
      <c r="D159" s="13"/>
      <c r="E159" s="13"/>
      <c r="F159" s="13"/>
      <c r="G159" s="13"/>
      <c r="H159" s="60"/>
      <c r="J159" s="13"/>
      <c r="K159" s="13"/>
      <c r="L159" s="13"/>
      <c r="M159" s="13"/>
      <c r="N159" s="13"/>
      <c r="O159" s="13"/>
    </row>
    <row r="160" spans="1:16" x14ac:dyDescent="0.25">
      <c r="A160" s="13"/>
      <c r="B160" s="13"/>
      <c r="C160" s="13"/>
      <c r="D160" s="13"/>
      <c r="E160" s="13"/>
      <c r="F160" s="13"/>
      <c r="G160" s="13"/>
      <c r="H160" s="60"/>
      <c r="J160" s="13"/>
      <c r="K160" s="13"/>
      <c r="L160" s="13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60"/>
      <c r="J161" s="13"/>
      <c r="K161" s="13"/>
      <c r="L161" s="13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60"/>
      <c r="J162" s="13"/>
      <c r="K162" s="13"/>
      <c r="L162" s="13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60"/>
      <c r="J163" s="13"/>
      <c r="K163" s="13"/>
      <c r="L163" s="13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60"/>
      <c r="J164" s="13"/>
      <c r="K164" s="13"/>
      <c r="L164" s="13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60"/>
      <c r="J165" s="13"/>
      <c r="K165" s="13"/>
      <c r="L165" s="13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60"/>
      <c r="J166" s="13"/>
      <c r="K166" s="13"/>
      <c r="L166" s="13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60"/>
      <c r="J167" s="13"/>
      <c r="K167" s="13"/>
      <c r="L167" s="13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60"/>
      <c r="J168" s="13"/>
      <c r="K168" s="13"/>
      <c r="L168" s="13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60"/>
      <c r="J169" s="13"/>
      <c r="K169" s="13"/>
      <c r="L169" s="13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60"/>
      <c r="J170" s="13"/>
      <c r="K170" s="13"/>
      <c r="L170" s="13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60"/>
      <c r="J171" s="13"/>
      <c r="K171" s="13"/>
      <c r="L171" s="13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60"/>
      <c r="J172" s="13"/>
      <c r="K172" s="13"/>
      <c r="L172" s="13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60"/>
      <c r="J173" s="13"/>
      <c r="K173" s="13"/>
      <c r="L173" s="13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60"/>
      <c r="J174" s="13"/>
      <c r="K174" s="13"/>
      <c r="L174" s="13"/>
      <c r="M174" s="13"/>
      <c r="N174" s="13"/>
      <c r="O174" s="13"/>
    </row>
  </sheetData>
  <mergeCells count="43">
    <mergeCell ref="A70:L70"/>
    <mergeCell ref="G126:G130"/>
    <mergeCell ref="J1:L1"/>
    <mergeCell ref="A7:M7"/>
    <mergeCell ref="J10:K10"/>
    <mergeCell ref="I11:I12"/>
    <mergeCell ref="H11:H12"/>
    <mergeCell ref="G11:G12"/>
    <mergeCell ref="F11:F12"/>
    <mergeCell ref="E11:E12"/>
    <mergeCell ref="D11:D12"/>
    <mergeCell ref="C11:C12"/>
    <mergeCell ref="B11:B12"/>
    <mergeCell ref="A11:A12"/>
    <mergeCell ref="L10:L12"/>
    <mergeCell ref="H126:H130"/>
    <mergeCell ref="O80:O82"/>
    <mergeCell ref="A114:J114"/>
    <mergeCell ref="B79:B82"/>
    <mergeCell ref="C79:C82"/>
    <mergeCell ref="D79:D82"/>
    <mergeCell ref="E79:E82"/>
    <mergeCell ref="F79:F82"/>
    <mergeCell ref="G79:G82"/>
    <mergeCell ref="H79:H82"/>
    <mergeCell ref="J79:N79"/>
    <mergeCell ref="I79:I81"/>
    <mergeCell ref="A79:A82"/>
    <mergeCell ref="I126:I129"/>
    <mergeCell ref="J127:J129"/>
    <mergeCell ref="A126:A130"/>
    <mergeCell ref="B126:B130"/>
    <mergeCell ref="C126:C130"/>
    <mergeCell ref="D126:D130"/>
    <mergeCell ref="E126:E130"/>
    <mergeCell ref="F126:F130"/>
    <mergeCell ref="J141:L141"/>
    <mergeCell ref="L127:L128"/>
    <mergeCell ref="M127:M128"/>
    <mergeCell ref="N127:N128"/>
    <mergeCell ref="O126:O130"/>
    <mergeCell ref="J126:N126"/>
    <mergeCell ref="J140:L140"/>
  </mergeCells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2020-11-10T15:25:33Z</dcterms:modified>
</cp:coreProperties>
</file>